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uanlama Matrisi" sheetId="1" state="visible" r:id="rId1"/>
    <sheet xmlns:r="http://schemas.openxmlformats.org/officeDocument/2006/relationships" name="Tema Özeti &amp; Telemetri" sheetId="2" state="visible" r:id="rId2"/>
    <sheet xmlns:r="http://schemas.openxmlformats.org/officeDocument/2006/relationships" name="Varsayımlar &amp; Yöntem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&quot;%&quot;"/>
    <numFmt numFmtId="165" formatCode="+0;-0;0"/>
  </numFmts>
  <fonts count="10">
    <font>
      <name val="Calibri"/>
      <family val="2"/>
      <color theme="1"/>
      <sz val="11"/>
      <scheme val="minor"/>
    </font>
    <font>
      <name val="Arial"/>
      <b val="1"/>
      <color rgb="001F3864"/>
      <sz val="15"/>
    </font>
    <font>
      <name val="Arial"/>
      <i val="1"/>
      <color rgb="00595959"/>
      <sz val="9"/>
    </font>
    <font>
      <name val="Arial"/>
      <b val="1"/>
    </font>
    <font>
      <name val="Arial"/>
      <b val="1"/>
      <color rgb="00FFFFFF"/>
    </font>
    <font>
      <name val="Arial"/>
      <color rgb="000000FF"/>
    </font>
    <font>
      <name val="Arial"/>
      <color rgb="00000000"/>
    </font>
    <font>
      <name val="Arial"/>
      <b val="1"/>
      <color rgb="00000000"/>
    </font>
    <font>
      <name val="Arial"/>
    </font>
    <font>
      <name val="Arial"/>
      <color rgb="00C00000"/>
    </font>
  </fonts>
  <fills count="9">
    <fill>
      <patternFill/>
    </fill>
    <fill>
      <patternFill patternType="gray125"/>
    </fill>
    <fill>
      <patternFill patternType="solid">
        <fgColor rgb="002E75B6"/>
      </patternFill>
    </fill>
    <fill>
      <patternFill patternType="solid">
        <fgColor rgb="00FFFF00"/>
      </patternFill>
    </fill>
    <fill>
      <patternFill patternType="solid">
        <fgColor rgb="001F3864"/>
      </patternFill>
    </fill>
    <fill>
      <patternFill patternType="solid">
        <fgColor rgb="00C6E0B4"/>
      </patternFill>
    </fill>
    <fill>
      <patternFill patternType="solid">
        <fgColor rgb="00F8CBAD"/>
      </patternFill>
    </fill>
    <fill>
      <patternFill patternType="solid">
        <fgColor rgb="00FFE699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9" fontId="5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2" fontId="6" fillId="0" borderId="1" applyAlignment="1" pivotButton="0" quotePrefix="0" xfId="0">
      <alignment horizontal="center" vertical="center" wrapText="1"/>
    </xf>
    <xf numFmtId="2" fontId="7" fillId="0" borderId="1" applyAlignment="1" pivotButton="0" quotePrefix="0" xfId="0">
      <alignment horizontal="center" vertical="center" wrapText="1"/>
    </xf>
    <xf numFmtId="2" fontId="5" fillId="0" borderId="1" applyAlignment="1" pivotButton="0" quotePrefix="0" xfId="0">
      <alignment horizontal="center" vertical="center" wrapText="1"/>
    </xf>
    <xf numFmtId="2" fontId="7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164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165" fontId="8" fillId="0" borderId="1" applyAlignment="1" pivotButton="0" quotePrefix="0" xfId="0">
      <alignment horizontal="center" vertical="center" wrapText="1"/>
    </xf>
    <xf numFmtId="165" fontId="9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center" wrapText="1"/>
    </xf>
    <xf numFmtId="0" fontId="3" fillId="8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5"/>
  <sheetViews>
    <sheetView showGridLines="0" workbookViewId="0">
      <pane xSplit="2" ySplit="7" topLeftCell="C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0" customWidth="1" min="2" max="2"/>
    <col width="8" customWidth="1" min="3" max="3"/>
    <col width="8" customWidth="1" min="4" max="4"/>
    <col width="7" customWidth="1" min="5" max="5"/>
    <col width="7" customWidth="1" min="6" max="6"/>
    <col width="7" customWidth="1" min="7" max="7"/>
    <col width="7" customWidth="1" min="8" max="8"/>
    <col width="9" customWidth="1" min="9" max="9"/>
    <col width="8" customWidth="1" min="10" max="10"/>
    <col width="8" customWidth="1" min="11" max="11"/>
    <col width="9" customWidth="1" min="12" max="12"/>
    <col width="9" customWidth="1" min="13" max="13"/>
    <col width="9" customWidth="1" min="14" max="14"/>
    <col width="8" customWidth="1" min="15" max="15"/>
    <col width="7" customWidth="1" min="16" max="16"/>
    <col width="7" customWidth="1" min="17" max="17"/>
    <col width="9" customWidth="1" min="18" max="18"/>
    <col width="34" customWidth="1" min="19" max="19"/>
  </cols>
  <sheetData>
    <row r="1">
      <c r="A1" s="1" t="inlineStr">
        <is>
          <t>Contoso Analytics Cloud — Etki-Efor Önceliklendirme Matrisi</t>
        </is>
      </c>
    </row>
    <row r="2">
      <c r="A2" s="2" t="inlineStr">
        <is>
          <t>2026 1. Yarı (H1) müşteri sinyalleri • Hazırlanma: 11.07.2026 • Kaynaklar: 20 uygulama yorumu, 140 destek talebi, kullanım telemetrisi</t>
        </is>
      </c>
    </row>
    <row r="4">
      <c r="A4" s="3" t="inlineStr">
        <is>
          <t>Etki Ağırlıkları →</t>
        </is>
      </c>
      <c r="B4" s="4" t="inlineStr">
        <is>
          <t>Frekans</t>
        </is>
      </c>
      <c r="C4" s="4" t="inlineStr">
        <is>
          <t>Şiddet</t>
        </is>
      </c>
      <c r="D4" s="4" t="inlineStr">
        <is>
          <t>Plan/Gelir</t>
        </is>
      </c>
      <c r="E4" s="4" t="inlineStr">
        <is>
          <t>Telemetri</t>
        </is>
      </c>
    </row>
    <row r="5">
      <c r="A5" s="2" t="inlineStr">
        <is>
          <t>(mavi = düzenlenebilir girdi)</t>
        </is>
      </c>
      <c r="B5" s="5" t="n">
        <v>0.35</v>
      </c>
      <c r="C5" s="5" t="n">
        <v>0.3</v>
      </c>
      <c r="D5" s="5" t="n">
        <v>0.2</v>
      </c>
      <c r="E5" s="5" t="n">
        <v>0.15</v>
      </c>
    </row>
    <row r="7">
      <c r="A7" s="6" t="inlineStr">
        <is>
          <t>Öncelik
Sırası</t>
        </is>
      </c>
      <c r="B7" s="6" t="inlineStr">
        <is>
          <t>Tema</t>
        </is>
      </c>
      <c r="C7" s="6" t="inlineStr">
        <is>
          <t>Talep
Sayısı</t>
        </is>
      </c>
      <c r="D7" s="6" t="inlineStr">
        <is>
          <t>Yorum
Sinyali</t>
        </is>
      </c>
      <c r="E7" s="6" t="inlineStr">
        <is>
          <t>Kritik</t>
        </is>
      </c>
      <c r="F7" s="6" t="inlineStr">
        <is>
          <t>Yüksek</t>
        </is>
      </c>
      <c r="G7" s="6" t="inlineStr">
        <is>
          <t>Orta</t>
        </is>
      </c>
      <c r="H7" s="6" t="inlineStr">
        <is>
          <t>Düşük</t>
        </is>
      </c>
      <c r="I7" s="6" t="inlineStr">
        <is>
          <t>Birleşik
Frekans</t>
        </is>
      </c>
      <c r="J7" s="6" t="inlineStr">
        <is>
          <t>Frekans
Skoru</t>
        </is>
      </c>
      <c r="K7" s="6" t="inlineStr">
        <is>
          <t>Şiddet
Skoru</t>
        </is>
      </c>
      <c r="L7" s="6" t="inlineStr">
        <is>
          <t>Plan/Gelir
Skoru</t>
        </is>
      </c>
      <c r="M7" s="6" t="inlineStr">
        <is>
          <t>Telemetri
Skoru</t>
        </is>
      </c>
      <c r="N7" s="6" t="inlineStr">
        <is>
          <t>AĞIRLIKLI
ETKİ</t>
        </is>
      </c>
      <c r="O7" s="6" t="inlineStr">
        <is>
          <t>EFOR
(1-10)</t>
        </is>
      </c>
      <c r="P7" s="6" t="inlineStr">
        <is>
          <t>Etki/
Efor</t>
        </is>
      </c>
      <c r="Q7" s="6" t="inlineStr">
        <is>
          <t>Risk
Primi</t>
        </is>
      </c>
      <c r="R7" s="6" t="inlineStr">
        <is>
          <t>ÖNCELİK
İNDEKSİ</t>
        </is>
      </c>
      <c r="S7" s="6" t="inlineStr">
        <is>
          <t>Kadran</t>
        </is>
      </c>
    </row>
    <row r="8" ht="42" customHeight="1">
      <c r="A8" s="7">
        <f>RANK(R8,$R$8:$R$12)</f>
        <v/>
      </c>
      <c r="B8" s="8" t="inlineStr">
        <is>
          <t>Özellik Talebi</t>
        </is>
      </c>
      <c r="C8" s="9" t="n">
        <v>33</v>
      </c>
      <c r="D8" s="9" t="n">
        <v>9</v>
      </c>
      <c r="E8" s="9" t="n">
        <v>0</v>
      </c>
      <c r="F8" s="9" t="n">
        <v>8</v>
      </c>
      <c r="G8" s="9" t="n">
        <v>16</v>
      </c>
      <c r="H8" s="9" t="n">
        <v>9</v>
      </c>
      <c r="I8" s="7">
        <f>C8+D8</f>
        <v/>
      </c>
      <c r="J8" s="10">
        <f>I8/MAX($I$8:$I$12)*10</f>
        <v/>
      </c>
      <c r="K8" s="10">
        <f>((4*E8+3*F8+2*G8+1*H8)/C8/4*10)*0.5+((E8+F8)/C8*10)*0.5</f>
        <v/>
      </c>
      <c r="L8" s="10">
        <f>87/C8/6*10</f>
        <v/>
      </c>
      <c r="M8" s="9" t="n">
        <v>6</v>
      </c>
      <c r="N8" s="11">
        <f>J8*$B$5+K8*$C$5+L8*$D$5+M8*$E$5</f>
        <v/>
      </c>
      <c r="O8" s="9" t="n">
        <v>4.5</v>
      </c>
      <c r="P8" s="10">
        <f>N8/O8</f>
        <v/>
      </c>
      <c r="Q8" s="12" t="n">
        <v>0</v>
      </c>
      <c r="R8" s="13">
        <f>P8+Q8</f>
        <v/>
      </c>
      <c r="S8" s="14" t="inlineStr">
        <is>
          <t>Hızlı Kazanım (Yüksek Etki / Düşük Efor)</t>
        </is>
      </c>
    </row>
    <row r="9" ht="42" customHeight="1">
      <c r="A9" s="7">
        <f>RANK(R9,$R$8:$R$12)</f>
        <v/>
      </c>
      <c r="B9" s="15" t="inlineStr">
        <is>
          <t>Kararlılık</t>
        </is>
      </c>
      <c r="C9" s="9" t="n">
        <v>27</v>
      </c>
      <c r="D9" s="9" t="n">
        <v>5</v>
      </c>
      <c r="E9" s="9" t="n">
        <v>5</v>
      </c>
      <c r="F9" s="9" t="n">
        <v>8</v>
      </c>
      <c r="G9" s="9" t="n">
        <v>9</v>
      </c>
      <c r="H9" s="9" t="n">
        <v>5</v>
      </c>
      <c r="I9" s="7">
        <f>C9+D9</f>
        <v/>
      </c>
      <c r="J9" s="10">
        <f>I9/MAX($I$8:$I$12)*10</f>
        <v/>
      </c>
      <c r="K9" s="10">
        <f>((4*E9+3*F9+2*G9+1*H9)/C9/4*10)*0.5+((E9+F9)/C9*10)*0.5</f>
        <v/>
      </c>
      <c r="L9" s="10">
        <f>71/C9/6*10</f>
        <v/>
      </c>
      <c r="M9" s="9" t="n">
        <v>9</v>
      </c>
      <c r="N9" s="11">
        <f>J9*$B$5+K9*$C$5+L9*$D$5+M9*$E$5</f>
        <v/>
      </c>
      <c r="O9" s="9" t="n">
        <v>6</v>
      </c>
      <c r="P9" s="10">
        <f>N9/O9</f>
        <v/>
      </c>
      <c r="Q9" s="12" t="n">
        <v>0.15</v>
      </c>
      <c r="R9" s="13">
        <f>P9+Q9</f>
        <v/>
      </c>
      <c r="S9" s="14" t="inlineStr">
        <is>
          <t>Büyük Bahis — Risk-Kritik (Yüksek Etki / Yüksek Efor)</t>
        </is>
      </c>
    </row>
    <row r="10" ht="42" customHeight="1">
      <c r="A10" s="7">
        <f>RANK(R10,$R$8:$R$12)</f>
        <v/>
      </c>
      <c r="B10" s="8" t="inlineStr">
        <is>
          <t>Yetki/Erişim</t>
        </is>
      </c>
      <c r="C10" s="9" t="n">
        <v>31</v>
      </c>
      <c r="D10" s="9" t="n">
        <v>3</v>
      </c>
      <c r="E10" s="9" t="n">
        <v>3</v>
      </c>
      <c r="F10" s="9" t="n">
        <v>8</v>
      </c>
      <c r="G10" s="9" t="n">
        <v>12</v>
      </c>
      <c r="H10" s="9" t="n">
        <v>8</v>
      </c>
      <c r="I10" s="7">
        <f>C10+D10</f>
        <v/>
      </c>
      <c r="J10" s="10">
        <f>I10/MAX($I$8:$I$12)*10</f>
        <v/>
      </c>
      <c r="K10" s="10">
        <f>((4*E10+3*F10+2*G10+1*H10)/C10/4*10)*0.5+((E10+F10)/C10*10)*0.5</f>
        <v/>
      </c>
      <c r="L10" s="10">
        <f>96/C10/6*10</f>
        <v/>
      </c>
      <c r="M10" s="9" t="n">
        <v>7</v>
      </c>
      <c r="N10" s="11">
        <f>J10*$B$5+K10*$C$5+L10*$D$5+M10*$E$5</f>
        <v/>
      </c>
      <c r="O10" s="9" t="n">
        <v>5.5</v>
      </c>
      <c r="P10" s="10">
        <f>N10/O10</f>
        <v/>
      </c>
      <c r="Q10" s="12" t="n">
        <v>0.05</v>
      </c>
      <c r="R10" s="13">
        <f>P10+Q10</f>
        <v/>
      </c>
      <c r="S10" s="14" t="inlineStr">
        <is>
          <t>Hızlı Kazanım / Stratejik (Yüksek Etki / Orta Efor)</t>
        </is>
      </c>
    </row>
    <row r="11" ht="42" customHeight="1">
      <c r="A11" s="7">
        <f>RANK(R11,$R$8:$R$12)</f>
        <v/>
      </c>
      <c r="B11" s="16" t="inlineStr">
        <is>
          <t>Entegrasyon</t>
        </is>
      </c>
      <c r="C11" s="9" t="n">
        <v>23</v>
      </c>
      <c r="D11" s="9" t="n">
        <v>3</v>
      </c>
      <c r="E11" s="9" t="n">
        <v>1</v>
      </c>
      <c r="F11" s="9" t="n">
        <v>3</v>
      </c>
      <c r="G11" s="9" t="n">
        <v>14</v>
      </c>
      <c r="H11" s="9" t="n">
        <v>5</v>
      </c>
      <c r="I11" s="7">
        <f>C11+D11</f>
        <v/>
      </c>
      <c r="J11" s="10">
        <f>I11/MAX($I$8:$I$12)*10</f>
        <v/>
      </c>
      <c r="K11" s="10">
        <f>((4*E11+3*F11+2*G11+1*H11)/C11/4*10)*0.5+((E11+F11)/C11*10)*0.5</f>
        <v/>
      </c>
      <c r="L11" s="10">
        <f>74/C11/6*10</f>
        <v/>
      </c>
      <c r="M11" s="9" t="n">
        <v>6</v>
      </c>
      <c r="N11" s="11">
        <f>J11*$B$5+K11*$C$5+L11*$D$5+M11*$E$5</f>
        <v/>
      </c>
      <c r="O11" s="9" t="n">
        <v>6</v>
      </c>
      <c r="P11" s="10">
        <f>N11/O11</f>
        <v/>
      </c>
      <c r="Q11" s="12" t="n">
        <v>0</v>
      </c>
      <c r="R11" s="13">
        <f>P11+Q11</f>
        <v/>
      </c>
      <c r="S11" s="14" t="inlineStr">
        <is>
          <t>Seçici (Orta Etki / Orta Efor)</t>
        </is>
      </c>
    </row>
    <row r="12" ht="42" customHeight="1">
      <c r="A12" s="7">
        <f>RANK(R12,$R$8:$R$12)</f>
        <v/>
      </c>
      <c r="B12" s="15" t="inlineStr">
        <is>
          <t>Performans</t>
        </is>
      </c>
      <c r="C12" s="9" t="n">
        <v>26</v>
      </c>
      <c r="D12" s="9" t="n">
        <v>5</v>
      </c>
      <c r="E12" s="9" t="n">
        <v>2</v>
      </c>
      <c r="F12" s="9" t="n">
        <v>5</v>
      </c>
      <c r="G12" s="9" t="n">
        <v>13</v>
      </c>
      <c r="H12" s="9" t="n">
        <v>6</v>
      </c>
      <c r="I12" s="7">
        <f>C12+D12</f>
        <v/>
      </c>
      <c r="J12" s="10">
        <f>I12/MAX($I$8:$I$12)*10</f>
        <v/>
      </c>
      <c r="K12" s="10">
        <f>((4*E12+3*F12+2*G12+1*H12)/C12/4*10)*0.5+((E12+F12)/C12*10)*0.5</f>
        <v/>
      </c>
      <c r="L12" s="10">
        <f>58/C12/6*10</f>
        <v/>
      </c>
      <c r="M12" s="9" t="n">
        <v>8</v>
      </c>
      <c r="N12" s="11">
        <f>J12*$B$5+K12*$C$5+L12*$D$5+M12*$E$5</f>
        <v/>
      </c>
      <c r="O12" s="9" t="n">
        <v>7.5</v>
      </c>
      <c r="P12" s="10">
        <f>N12/O12</f>
        <v/>
      </c>
      <c r="Q12" s="12" t="n">
        <v>0</v>
      </c>
      <c r="R12" s="13">
        <f>P12+Q12</f>
        <v/>
      </c>
      <c r="S12" s="14" t="inlineStr">
        <is>
          <t>Büyük Bahis (Orta Etki / Yüksek Efor)</t>
        </is>
      </c>
    </row>
    <row r="14">
      <c r="B14" s="2" t="inlineStr">
        <is>
          <t>Öncelik İndeksi = (Etki ÷ Efor) + Risk Primi. Etki = Frekans×0,35 + Şiddet×0,30 + Plan/Gelir×0,20 + Telemetri×0,15. Skorlar 0–10.</t>
        </is>
      </c>
    </row>
    <row r="15">
      <c r="B15" s="2" t="inlineStr">
        <is>
          <t>Risk Primi: ≥5 kritik talep = +0,15; ≥3 kritik = +0,05. Kararlılık teması yüksek çökme riski nedeniyle uygulamada Ç3'te öne çekilmiştir.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6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8" customWidth="1" min="2" max="2"/>
    <col width="8" customWidth="1" min="3" max="3"/>
    <col width="12" customWidth="1" min="4" max="4"/>
    <col width="20" customWidth="1" min="5" max="5"/>
    <col width="40" customWidth="1" min="6" max="6"/>
    <col width="52" customWidth="1" min="7" max="7"/>
  </cols>
  <sheetData>
    <row r="1">
      <c r="A1" s="1" t="inlineStr">
        <is>
          <t>Tema Özeti, En Sık Sorunlar ve Telemetri Çapraz Doğrulama</t>
        </is>
      </c>
    </row>
    <row r="3">
      <c r="A3" s="6" t="inlineStr">
        <is>
          <t>Tema</t>
        </is>
      </c>
      <c r="B3" s="6" t="inlineStr">
        <is>
          <t>Talep</t>
        </is>
      </c>
      <c r="C3" s="6" t="inlineStr">
        <is>
          <t>Açık %</t>
        </is>
      </c>
      <c r="D3" s="6" t="inlineStr">
        <is>
          <t>Ort. Açık Gün</t>
        </is>
      </c>
      <c r="E3" s="6" t="inlineStr">
        <is>
          <t>Plan Dağılımı (Baş/Pro/Kur)</t>
        </is>
      </c>
      <c r="F3" s="6" t="inlineStr">
        <is>
          <t>En Sık Sorunlar (adet)</t>
        </is>
      </c>
      <c r="G3" s="6" t="inlineStr">
        <is>
          <t>Telemetri Doğrulaması</t>
        </is>
      </c>
    </row>
    <row r="4" ht="58" customHeight="1">
      <c r="A4" s="8" t="inlineStr">
        <is>
          <t>Özellik Talebi</t>
        </is>
      </c>
      <c r="B4" s="17" t="n">
        <v>33</v>
      </c>
      <c r="C4" s="18" t="n">
        <v>42</v>
      </c>
      <c r="D4" s="17" t="n">
        <v>16.9</v>
      </c>
      <c r="E4" s="19" t="inlineStr">
        <is>
          <t>12/17/4</t>
        </is>
      </c>
      <c r="F4" s="19" t="inlineStr">
        <is>
          <t>Denetim günlüğü (8), Çevrimdışı erişim (8), Pano klasörleme (6)</t>
        </is>
      </c>
      <c r="G4" s="19" t="inlineStr">
        <is>
          <t>Zamanlanmış Rapor modülü benimseme %13 (en düşük); huni "Zamanlanmış rapor kurdu" %30 dönüşüm (640 kullanıcı). Mobil -%9.</t>
        </is>
      </c>
    </row>
    <row r="5" ht="58" customHeight="1">
      <c r="A5" s="15" t="inlineStr">
        <is>
          <t>Kararlılık</t>
        </is>
      </c>
      <c r="B5" s="17" t="n">
        <v>27</v>
      </c>
      <c r="C5" s="18" t="n">
        <v>56</v>
      </c>
      <c r="D5" s="17" t="n">
        <v>16.8</v>
      </c>
      <c r="E5" s="19" t="inlineStr">
        <is>
          <t>11/12/4</t>
        </is>
      </c>
      <c r="F5" s="19" t="inlineStr">
        <is>
          <t>Giriş ekranında takılma (12), Dışa aktarmada çökme (8), Mobil uygulama kapanıyor (7)</t>
        </is>
      </c>
      <c r="G5" s="19" t="inlineStr">
        <is>
          <t>Sürüm çökme oranı v4.2=2,1 vs v4.0/v3.9=4,6/5,9 (1000 oturum); kullanıcıların ~%26'sı eski sürümde. Mobil benimseme %23, son 90g -%9.</t>
        </is>
      </c>
    </row>
    <row r="6" ht="58" customHeight="1">
      <c r="A6" s="8" t="inlineStr">
        <is>
          <t>Yetki/Erişim</t>
        </is>
      </c>
      <c r="B6" s="17" t="n">
        <v>31</v>
      </c>
      <c r="C6" s="18" t="n">
        <v>58</v>
      </c>
      <c r="D6" s="17" t="n">
        <v>19.9</v>
      </c>
      <c r="E6" s="19" t="inlineStr">
        <is>
          <t>9/15/7</t>
        </is>
      </c>
      <c r="F6" s="19" t="inlineStr">
        <is>
          <t>SSO grup eşleme (12), Koltuk/kullanım görünürlüğü (10), Rol bazlı yetki detayı (9)</t>
        </is>
      </c>
      <c r="G6" s="19" t="inlineStr">
        <is>
          <t>Yönetim/Yetki modülü son 90g +%14 (en yüksek büyüme), benimseme %28. Huni "Paylaştı/Davet" adımında %45 düşüş.</t>
        </is>
      </c>
    </row>
    <row r="7" ht="58" customHeight="1">
      <c r="A7" s="16" t="inlineStr">
        <is>
          <t>Entegrasyon</t>
        </is>
      </c>
      <c r="B7" s="17" t="n">
        <v>23</v>
      </c>
      <c r="C7" s="18" t="n">
        <v>43</v>
      </c>
      <c r="D7" s="17" t="n">
        <v>11.4</v>
      </c>
      <c r="E7" s="19" t="inlineStr">
        <is>
          <t>8/8/7</t>
        </is>
      </c>
      <c r="F7" s="19" t="inlineStr">
        <is>
          <t>Veri bağlantısı hatası (9), API erişimi (7), Webhook isteği (7)</t>
        </is>
      </c>
      <c r="G7" s="19" t="inlineStr">
        <is>
          <t>Veri Bağlantıları modülü benimseme %47, son 90g +%11 (yüksek ilgi); bağlantı hataları en sık talep.</t>
        </is>
      </c>
    </row>
    <row r="8" ht="58" customHeight="1">
      <c r="A8" s="15" t="inlineStr">
        <is>
          <t>Performans</t>
        </is>
      </c>
      <c r="B8" s="17" t="n">
        <v>26</v>
      </c>
      <c r="C8" s="18" t="n">
        <v>69</v>
      </c>
      <c r="D8" s="17" t="n">
        <v>15.5</v>
      </c>
      <c r="E8" s="19" t="inlineStr">
        <is>
          <t>13/11/2</t>
        </is>
      </c>
      <c r="F8" s="19" t="inlineStr">
        <is>
          <t>Dışa aktarma zaman aşımı (10), Pano yavaş yükleniyor (9), Büyük veri setinde donma (7)</t>
        </is>
      </c>
      <c r="G8" s="19" t="inlineStr">
        <is>
          <t>Dışa Aktarma modülü benimseme %37, son 90g -%4; ort. oturum 3,1 dk. Büyük veri seti donması yorumlarla örtüşüyor.</t>
        </is>
      </c>
    </row>
    <row r="11">
      <c r="A11" s="3" t="inlineStr">
        <is>
          <t>Modül Kullanımı (telemetri)</t>
        </is>
      </c>
    </row>
    <row r="12">
      <c r="A12" s="4" t="inlineStr">
        <is>
          <t>Modül</t>
        </is>
      </c>
      <c r="B12" s="4" t="inlineStr">
        <is>
          <t>MAU</t>
        </is>
      </c>
      <c r="C12" s="4" t="inlineStr">
        <is>
          <t>DAU</t>
        </is>
      </c>
      <c r="D12" s="4" t="inlineStr">
        <is>
          <t>Benimseme %</t>
        </is>
      </c>
      <c r="E12" s="4" t="inlineStr">
        <is>
          <t>Ort. Oturum (dk)</t>
        </is>
      </c>
      <c r="F12" s="4" t="inlineStr">
        <is>
          <t>Son 90g Değişim %</t>
        </is>
      </c>
    </row>
    <row r="13">
      <c r="A13" s="19" t="inlineStr">
        <is>
          <t>Panolar</t>
        </is>
      </c>
      <c r="B13" s="17" t="n">
        <v>8200</v>
      </c>
      <c r="C13" s="17" t="n">
        <v>3100</v>
      </c>
      <c r="D13" s="18" t="n">
        <v>74</v>
      </c>
      <c r="E13" s="17" t="n">
        <v>12.4</v>
      </c>
      <c r="F13" s="20" t="n">
        <v>6</v>
      </c>
    </row>
    <row r="14">
      <c r="A14" s="19" t="inlineStr">
        <is>
          <t>Dışa Aktarma</t>
        </is>
      </c>
      <c r="B14" s="17" t="n">
        <v>4100</v>
      </c>
      <c r="C14" s="17" t="n">
        <v>900</v>
      </c>
      <c r="D14" s="18" t="n">
        <v>37</v>
      </c>
      <c r="E14" s="17" t="n">
        <v>3.1</v>
      </c>
      <c r="F14" s="21" t="n">
        <v>-4</v>
      </c>
    </row>
    <row r="15">
      <c r="A15" s="19" t="inlineStr">
        <is>
          <t>Mobil Uygulama</t>
        </is>
      </c>
      <c r="B15" s="17" t="n">
        <v>2600</v>
      </c>
      <c r="C15" s="17" t="n">
        <v>700</v>
      </c>
      <c r="D15" s="18" t="n">
        <v>23</v>
      </c>
      <c r="E15" s="17" t="n">
        <v>5.2</v>
      </c>
      <c r="F15" s="21" t="n">
        <v>-9</v>
      </c>
    </row>
    <row r="16">
      <c r="A16" s="19" t="inlineStr">
        <is>
          <t>Veri Bağlantıları</t>
        </is>
      </c>
      <c r="B16" s="17" t="n">
        <v>5200</v>
      </c>
      <c r="C16" s="17" t="n">
        <v>800</v>
      </c>
      <c r="D16" s="18" t="n">
        <v>47</v>
      </c>
      <c r="E16" s="17" t="n">
        <v>8.699999999999999</v>
      </c>
      <c r="F16" s="20" t="n">
        <v>11</v>
      </c>
    </row>
    <row r="17">
      <c r="A17" s="19" t="inlineStr">
        <is>
          <t>Zamanlanmış Rapor</t>
        </is>
      </c>
      <c r="B17" s="17" t="n">
        <v>1400</v>
      </c>
      <c r="C17" s="17" t="n">
        <v>210</v>
      </c>
      <c r="D17" s="18" t="n">
        <v>13</v>
      </c>
      <c r="E17" s="17" t="n">
        <v>1.2</v>
      </c>
      <c r="F17" s="20" t="n">
        <v>2</v>
      </c>
    </row>
    <row r="18">
      <c r="A18" s="19" t="inlineStr">
        <is>
          <t>Uyarılar/Bildirim</t>
        </is>
      </c>
      <c r="B18" s="17" t="n">
        <v>1900</v>
      </c>
      <c r="C18" s="17" t="n">
        <v>520</v>
      </c>
      <c r="D18" s="18" t="n">
        <v>17</v>
      </c>
      <c r="E18" s="17" t="n">
        <v>2</v>
      </c>
      <c r="F18" s="21" t="n">
        <v>-3</v>
      </c>
    </row>
    <row r="19">
      <c r="A19" s="19" t="inlineStr">
        <is>
          <t>Yönetim/Yetki</t>
        </is>
      </c>
      <c r="B19" s="17" t="n">
        <v>3100</v>
      </c>
      <c r="C19" s="17" t="n">
        <v>640</v>
      </c>
      <c r="D19" s="18" t="n">
        <v>28</v>
      </c>
      <c r="E19" s="17" t="n">
        <v>4.4</v>
      </c>
      <c r="F19" s="20" t="n">
        <v>14</v>
      </c>
    </row>
    <row r="21">
      <c r="A21" s="3" t="inlineStr">
        <is>
          <t>Sürüm Benimseme &amp; Çökme Oranı</t>
        </is>
      </c>
    </row>
    <row r="22">
      <c r="A22" s="4" t="inlineStr">
        <is>
          <t>Sürüm</t>
        </is>
      </c>
      <c r="B22" s="4" t="inlineStr">
        <is>
          <t>Yayın Tarihi</t>
        </is>
      </c>
      <c r="C22" s="4" t="inlineStr">
        <is>
          <t>Kullanıcı Payı %</t>
        </is>
      </c>
      <c r="D22" s="4" t="inlineStr">
        <is>
          <t>Çökme (1000 oturum)</t>
        </is>
      </c>
    </row>
    <row r="23">
      <c r="A23" s="19" t="inlineStr">
        <is>
          <t>v4.2</t>
        </is>
      </c>
      <c r="B23" s="17" t="inlineStr">
        <is>
          <t>20.05.2026</t>
        </is>
      </c>
      <c r="C23" s="18" t="n">
        <v>41</v>
      </c>
      <c r="D23" s="17" t="n">
        <v>2.1</v>
      </c>
    </row>
    <row r="24">
      <c r="A24" s="19" t="inlineStr">
        <is>
          <t>v4.1</t>
        </is>
      </c>
      <c r="B24" s="17" t="inlineStr">
        <is>
          <t>08.04.2026</t>
        </is>
      </c>
      <c r="C24" s="18" t="n">
        <v>33</v>
      </c>
      <c r="D24" s="17" t="n">
        <v>3.8</v>
      </c>
    </row>
    <row r="25">
      <c r="A25" s="19" t="inlineStr">
        <is>
          <t>v4.0</t>
        </is>
      </c>
      <c r="B25" s="17" t="inlineStr">
        <is>
          <t>19.02.2026</t>
        </is>
      </c>
      <c r="C25" s="18" t="n">
        <v>18</v>
      </c>
      <c r="D25" s="22" t="n">
        <v>4.6</v>
      </c>
    </row>
    <row r="26">
      <c r="A26" s="19" t="inlineStr">
        <is>
          <t>v3.9</t>
        </is>
      </c>
      <c r="B26" s="17" t="inlineStr">
        <is>
          <t>10.01.2026</t>
        </is>
      </c>
      <c r="C26" s="18" t="n">
        <v>8</v>
      </c>
      <c r="D26" s="22" t="n">
        <v>5.9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9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95" customWidth="1" min="2" max="2"/>
  </cols>
  <sheetData>
    <row r="1">
      <c r="A1" s="1" t="inlineStr">
        <is>
          <t>Varsayımlar, Puanlama Yöntemi ve Efor Gerekçeleri</t>
        </is>
      </c>
    </row>
    <row r="3">
      <c r="A3" s="23" t="inlineStr">
        <is>
          <t>Kapsam</t>
        </is>
      </c>
      <c r="B3" s="24" t="inlineStr">
        <is>
          <t>2026 H1 (Nisan–Haziran) müşteri sinyalleri: 20 uygulama mağazası yorumu, 140 destek talebi (TLP-4200–4339) ve 3 sayfalık kullanım telemetrisi.</t>
        </is>
      </c>
    </row>
    <row r="4">
      <c r="A4" s="23" t="inlineStr">
        <is>
          <t>Temalar</t>
        </is>
      </c>
      <c r="B4" s="24" t="inlineStr">
        <is>
          <t>Beş tema: Performans, Kararlılık, Özellik Talebi, Yetki/Erişim, Entegrasyon. Destek talepleri "kategori" alanından, yorumlar el ile temaya atandı.</t>
        </is>
      </c>
    </row>
    <row r="5">
      <c r="A5" s="23" t="inlineStr">
        <is>
          <t>Etki formülü</t>
        </is>
      </c>
      <c r="B5" s="24" t="inlineStr">
        <is>
          <t>Etki = Frekans×0,35 + Şiddet×0,30 + Plan/Gelir×0,20 + Telemetri×0,15. Tüm alt skorlar 0–10 ölçeğine normalize edildi.</t>
        </is>
      </c>
    </row>
    <row r="6">
      <c r="A6" s="23" t="inlineStr">
        <is>
          <t>Frekans skoru</t>
        </is>
      </c>
      <c r="B6" s="24" t="inlineStr">
        <is>
          <t>(Talep sayısı + yorum sinyali) en yüksek temaya göre normalize edildi (maks=10).</t>
        </is>
      </c>
    </row>
    <row r="7">
      <c r="A7" s="23" t="inlineStr">
        <is>
          <t>Şiddet skoru</t>
        </is>
      </c>
      <c r="B7" s="24" t="inlineStr">
        <is>
          <t>Ortalama öncelik (Kritik=4, Yüksek=3, Orta=2, Düşük=1) ile Kritik+Yüksek oranının %50–%50 ağırlıklı ortalaması.</t>
        </is>
      </c>
    </row>
    <row r="8">
      <c r="A8" s="23" t="inlineStr">
        <is>
          <t>Plan/Gelir skoru</t>
        </is>
      </c>
      <c r="B8" s="24" t="inlineStr">
        <is>
          <t>Gelir ağırlığı: Kurumsal=6, Profesyonel=3, Başlangıç=1. Tema başına ortalama gelir ağırlığı 6'ya normalize edildi.</t>
        </is>
      </c>
    </row>
    <row r="9">
      <c r="A9" s="23" t="inlineStr">
        <is>
          <t>Telemetri skoru</t>
        </is>
      </c>
      <c r="B9" s="24" t="inlineStr">
        <is>
          <t>Telemetrinin temayı ne kadar güçlü doğruladığını yansıtan uzman skoru (0–10): çökme oranı, modül benimseme değişimi ve huni düşüşleri.</t>
        </is>
      </c>
    </row>
    <row r="10">
      <c r="A10" s="23" t="inlineStr">
        <is>
          <t>Efor tahmini</t>
        </is>
      </c>
      <c r="B10" s="24" t="inlineStr">
        <is>
          <t>Geliştirme yükü (1=kolay, 10=çok ağır). Kararlılık 6,0; Performans 7,5; Yetki/Erişim 5,5; Özellik Talebi 4,5 (harmanlanmış); Entegrasyon 6,0.</t>
        </is>
      </c>
    </row>
    <row r="11">
      <c r="A11" s="23" t="inlineStr">
        <is>
          <t>Efor — Özellik Talebi</t>
        </is>
      </c>
      <c r="B11" s="24" t="inlineStr">
        <is>
          <t>Harmanlanmış: Karanlık tema ~2, Pano klasörleme ~3, Zamanlanmış rapor güvenilirliği ~5, Çevrimdışı erişim ~8. Hızlı kazanımlar öne alınabilir.</t>
        </is>
      </c>
    </row>
    <row r="12">
      <c r="A12" s="23" t="inlineStr">
        <is>
          <t>Efor — Performans</t>
        </is>
      </c>
      <c r="B12" s="24" t="inlineStr">
        <is>
          <t>Büyük veri seti sorgu motoru/sanallaştırma ve dışa aktarma boru hattı yeniden mimarisi gerektirir; en yüksek yük.</t>
        </is>
      </c>
    </row>
    <row r="13">
      <c r="A13" s="23" t="inlineStr">
        <is>
          <t>Öncelik indeksi</t>
        </is>
      </c>
      <c r="B13" s="24" t="inlineStr">
        <is>
          <t>Öncelik İndeksi = (Etki ÷ Efor) + Risk Primi. Risk Primi: ≥5 kritik talep +0,15; ≥3 kritik +0,05.</t>
        </is>
      </c>
    </row>
    <row r="14">
      <c r="A14" s="23" t="inlineStr">
        <is>
          <t>Risk ayarı</t>
        </is>
      </c>
      <c r="B14" s="24" t="inlineStr">
        <is>
          <t>Kararlılık teması saf oranda 2. sırada olsa da 5 kritik + 8 yüksek talep ve yüksek çökme oranı nedeniyle yol haritasında Ç3'e öne çekildi.</t>
        </is>
      </c>
    </row>
    <row r="15">
      <c r="A15" s="23" t="inlineStr">
        <is>
          <t>Rakip kıyas — kaynaklar</t>
        </is>
      </c>
      <c r="B15" s="24" t="inlineStr">
        <is>
          <t>Power BI (Microsoft Fabric Community, Tem 2025): Copilot/doğal dil, yerel Teams/M365 entegrasyonu, kurumsal yönetim + denetim, satır düzeyi güvenlik, abonelik/e-posta raporu.</t>
        </is>
      </c>
    </row>
    <row r="16">
      <c r="A16" s="25" t="inlineStr"/>
      <c r="B16" s="24" t="inlineStr">
        <is>
          <t>Tableau (tableau.com 2025.1/2025.2; beinex.ai): Concierge doğal dil, Pulse metrik/uyarı, Google Workspace gömme, mobil-dostu panolar, büyük veride yüksek performans.</t>
        </is>
      </c>
    </row>
    <row r="17">
      <c r="A17" s="25" t="inlineStr"/>
      <c r="B17" s="24" t="inlineStr">
        <is>
          <t>ThoughtSpot / Looker / Qlik (querio.ai kıyas, Şub 2026): ThoughtSpot arama-öncelikli doğal dil ($25/kullanıcı/ay); Looker semantik katman + API-öncelikli gömme; Qlik ilişkisel motor + uyarılar.</t>
        </is>
      </c>
    </row>
    <row r="18">
      <c r="A18" s="23" t="inlineStr">
        <is>
          <t>Farklılaşma boşlukları</t>
        </is>
      </c>
      <c r="B18" s="24" t="inlineStr">
        <is>
          <t>Doğal dil/AI (yok), Teams/Slack (yok), çevrimdışı mobil (yok), denetim günlüğü/RBAC detayı (kısmi), iş birliği/yorum (yok), API/webhook (talep). Bunlar rakip paritesi + farklılaşma fırsatlarıdır.</t>
        </is>
      </c>
    </row>
    <row r="19">
      <c r="A19" s="23" t="inlineStr">
        <is>
          <t>Sınırlama</t>
        </is>
      </c>
      <c r="B19" s="24" t="inlineStr">
        <is>
          <t>Örneklem küçük ve tek dönemliktir; efor ve telemetri skorları uzman tahminidir. Kesinleşmeden önce mühendislik eforu doğrulanmalıdır.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2026-07-11T20:46:26Z</dcterms:created>
  <dcterms:modified xmlns:dcterms="http://purl.org/dc/terms/" xmlns:xsi="http://www.w3.org/2001/XMLSchema-instance" xsi:type="dcterms:W3CDTF">2026-07-11T20:46:26Z</dcterms:modified>
</cp:coreProperties>
</file>