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Özet" sheetId="1" state="visible" r:id="rId3"/>
    <sheet name="Madde Sapma Kütüğü" sheetId="2" state="visible" r:id="rId4"/>
    <sheet name="Sapma Puanlama Ölçeği" sheetId="3" state="visible" r:id="rId5"/>
    <sheet name="Geçmiş Redline Dayanağı" sheetId="4" state="visible" r:id="rId6"/>
    <sheet name="Eksik Maddeler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<sst xmlns="http://schemas.openxmlformats.org/spreadsheetml/2006/main" count="261" uniqueCount="199">
  <si>
    <t xml:space="preserve">CONTOSO HOLDING — SÖZLEŞME İNCELEME: SAPMA VE RİSK KÜTÜĞÜ</t>
  </si>
  <si>
    <t xml:space="preserve">Belge: Çerçeve Tedarik ve Hizmet Sözleşmesi (yeni gelen taslak) · Karşı taraf: Northwind Global Ltd. (İngiltere)</t>
  </si>
  <si>
    <t xml:space="preserve">Taraflar: Contoso Üretim A.Ş. (Müşteri) — Northwind Global Ltd. (Yüklenici) · Tür: Çerçeve / Tedarik+Hizmet</t>
  </si>
  <si>
    <t xml:space="preserve">İç iş standardı aracıdır; yasal danışmanlık değildir. Değerler geçmiş 300 redline kararı ve standart madde kütüphanesine dayanır.</t>
  </si>
  <si>
    <t xml:space="preserve">Risk Endeksi</t>
  </si>
  <si>
    <t xml:space="preserve">Risk Kategorisi</t>
  </si>
  <si>
    <t xml:space="preserve">Değerlendirilen Madde</t>
  </si>
  <si>
    <t xml:space="preserve">62,4 / 100</t>
  </si>
  <si>
    <t xml:space="preserve">KRİTİK</t>
  </si>
  <si>
    <t xml:space="preserve">13</t>
  </si>
  <si>
    <t xml:space="preserve">Kırmızı Çizgi</t>
  </si>
  <si>
    <t xml:space="preserve">Kabul Edilebilir Taviz</t>
  </si>
  <si>
    <t xml:space="preserve">Standart / Uyumlu</t>
  </si>
  <si>
    <t xml:space="preserve">10</t>
  </si>
  <si>
    <t xml:space="preserve">2</t>
  </si>
  <si>
    <t xml:space="preserve">1</t>
  </si>
  <si>
    <t xml:space="preserve">Risk Endeksi Hesabı</t>
  </si>
  <si>
    <t xml:space="preserve">Toplam madde risk puanı</t>
  </si>
  <si>
    <t xml:space="preserve">Azami olası puan (13 madde × 9)</t>
  </si>
  <si>
    <t xml:space="preserve">Risk endeksi ( % )</t>
  </si>
  <si>
    <t xml:space="preserve">Kırmızı çizgi sayısı</t>
  </si>
  <si>
    <t xml:space="preserve">Risk kategorisi (≥3 kırmızı çizgi veya endeks≥71 → Kritik)</t>
  </si>
  <si>
    <t xml:space="preserve">Genel Öneri ve Eskalasyon</t>
  </si>
  <si>
    <t xml:space="preserve">ÖNERİ: Mevcut haliyle İMZALANMAMALI. 10 kırmızı çizgi ihlali nedeniyle taslak reddedilerek yeniden müzakereye açılmalı.</t>
  </si>
  <si>
    <t xml:space="preserve">ESKALASYON: Kırmızı çizgi ihlalleri için Hukuk Müşaviri (GC) onayı zorunlu (hedef süre 3 iş günü).</t>
  </si>
  <si>
    <t xml:space="preserve">Karşı taraf herhangi bir kırmızı çizgide ısrar ederse veya toplam bedel 25M TL'yi aşarsa → Genel Müdür + Yönetim Kurulu.</t>
  </si>
  <si>
    <t xml:space="preserve">Öncelikli düzeltme: M01 Sorumluluk, M05 Uyuşmazlık, M07 Fikri Mülkiyet, M08 Bilgi Güvenliği, M06 Cezai Şart (tümü Yüksek kritiklik).</t>
  </si>
  <si>
    <t xml:space="preserve">Eksik standart maddeler tamamlanmalı: M10 Mücbir Sebep, M16 Denetim Hakkı, M13 Alt Yüklenici, Tanımlar bölümü.</t>
  </si>
  <si>
    <t xml:space="preserve">Madde
No</t>
  </si>
  <si>
    <t xml:space="preserve">Kod</t>
  </si>
  <si>
    <t xml:space="preserve">Kategori / Başlık</t>
  </si>
  <si>
    <t xml:space="preserve">Kritiklik</t>
  </si>
  <si>
    <t xml:space="preserve">Taslaktaki Konum (karşı taraf)</t>
  </si>
  <si>
    <t xml:space="preserve">Contoso Standart Konumu</t>
  </si>
  <si>
    <t xml:space="preserve">Sapma Seviyesi</t>
  </si>
  <si>
    <t xml:space="preserve">Sapma
Puanı</t>
  </si>
  <si>
    <t xml:space="preserve">Kritiklik
Çarpanı</t>
  </si>
  <si>
    <t xml:space="preserve">Madde Risk
Puanı</t>
  </si>
  <si>
    <t xml:space="preserve">Önerilen Konum / Redline</t>
  </si>
  <si>
    <t xml:space="preserve">Gerekçe (geçmiş redline dayanağı)</t>
  </si>
  <si>
    <t xml:space="preserve">Onay Merci</t>
  </si>
  <si>
    <t xml:space="preserve">M12</t>
  </si>
  <si>
    <t xml:space="preserve">Süre ve Yenileme</t>
  </si>
  <si>
    <t xml:space="preserve">Düşük</t>
  </si>
  <si>
    <t xml:space="preserve">1 yıl; 90 gün önce fesih bildirimi yoksa 3'er yıllık dönemlerle otomatik yenileme</t>
  </si>
  <si>
    <t xml:space="preserve">1 yıl; yalnızca açık yazılı onayla yenileme</t>
  </si>
  <si>
    <t xml:space="preserve">Kırmızı çizgi</t>
  </si>
  <si>
    <t xml:space="preserve">Otomatik yenileme kaldırılsın; süre yalnızca Tarafların açık yazılı onayıyla yenilensin. En fazla kabul: 30 gün ihbarlı yenileme.</t>
  </si>
  <si>
    <t xml:space="preserve">M12: 45 kayıtta 3 yıla varan otomatik yenileme yalnızca %18 tutundu; en sık sonuç açık onayla yenileme (20/45). 1 yıldan uzun otomatik yenileme kırmızı çizgidir.</t>
  </si>
  <si>
    <t xml:space="preserve">Hukuk Müşaviri (GC) — zorunlu; ısrar / bedel&gt;25M TL → GM + Yönetim Kurulu</t>
  </si>
  <si>
    <t xml:space="preserve">M02</t>
  </si>
  <si>
    <t xml:space="preserve">Ödeme</t>
  </si>
  <si>
    <t xml:space="preserve">Orta</t>
  </si>
  <si>
    <t xml:space="preserve">Fatura tarihinden 90 gün; erken ödeme indirimi yok</t>
  </si>
  <si>
    <t xml:space="preserve">Fatura tarihinden 45 gün</t>
  </si>
  <si>
    <t xml:space="preserve">Kabul edilebilir taviz</t>
  </si>
  <si>
    <t xml:space="preserve">Portföy tutarlılığı için 45–60 güne normalize edilsin. Contoso ödeyen taraf (Müşteri) olduğundan 90 gün lehte olup pratik risk düşüktür; gerekirse kabul edilebilir.</t>
  </si>
  <si>
    <t xml:space="preserve">M02: en sık uzlaşı 60 gün (18/37), sonra 45 gün (14/37). Standart 45 gündür; ancak bu sözleşmede uzun vade Contoso nakit akışı lehinedir.</t>
  </si>
  <si>
    <t xml:space="preserve">Kıdemli avukat</t>
  </si>
  <si>
    <t xml:space="preserve">M01</t>
  </si>
  <si>
    <t xml:space="preserve">Sorumluluk</t>
  </si>
  <si>
    <t xml:space="preserve">Yüksek</t>
  </si>
  <si>
    <t xml:space="preserve">Müşteri sınırsız + dolaylı/netice dâhil; Yüklenici 1 aylık bedelle sınırlı (asimetrik)</t>
  </si>
  <si>
    <t xml:space="preserve">Yıllık sözleşme bedelinin 1 katı; dolaylı zararlar hariç</t>
  </si>
  <si>
    <t xml:space="preserve">Sorumluluk her iki taraf için simetrik olarak yıllık bedelin 1 katıyla sınırlansın; dolaylı ve netice kabîlinden zararlar hariç tutulsun. En fazla kabul: 1,25 kat.</t>
  </si>
  <si>
    <t xml:space="preserve">M01: sınırsız sorumluluk yalnızca %9 tutundu; en sık sonuç 1,25 kat uzlaşı (17/34) ya da 1 kat (14/34). Sınırsız + dolaylı zarar kırmızı çizgidir.</t>
  </si>
  <si>
    <t xml:space="preserve">M06</t>
  </si>
  <si>
    <t xml:space="preserve">Cezai Şart</t>
  </si>
  <si>
    <t xml:space="preserve">Her gecikmede toplam sözleşme bedelinin %25'i</t>
  </si>
  <si>
    <t xml:space="preserve">Toplam bedelin en çok %10'u</t>
  </si>
  <si>
    <t xml:space="preserve">Cezai şart toplam bedelin %10'u ile sınırlansın; en fazla %12 kabul edilebilir. Tek taraflı değil karşılıklı düzenlensin.</t>
  </si>
  <si>
    <t xml:space="preserve">M06: %25 talebi yalnızca %14 tutundu; en sık sonuç %10 (21/44) veya %12 uzlaşı (17/44). %20'yi aşan cezai şart kırmızı çizgidir.</t>
  </si>
  <si>
    <t xml:space="preserve">M07</t>
  </si>
  <si>
    <t xml:space="preserve">Fikri Mülkiyet</t>
  </si>
  <si>
    <t xml:space="preserve">Üretilen tüm işler Yüklenici'ye devredilir; Müşteri'ye geri alınabilir kullanım izni</t>
  </si>
  <si>
    <t xml:space="preserve">Üretilen işlerin hakları Contoso'ya ait</t>
  </si>
  <si>
    <t xml:space="preserve">Üretilen işlerin ve türev çalışmaların hakları Contoso'ya ait olsun; Yüklenici'nin önceden var olan bileşenleri için sınırlı, devredilebilir lisans verilebilir.</t>
  </si>
  <si>
    <t xml:space="preserve">M07: en katı madde — hakların karşı tarafa devri yalnızca %3; %62 Contoso'da kalması, %36 Contoso + sınırlı lisans. Hakların devri kırmızı çizgidir.</t>
  </si>
  <si>
    <t xml:space="preserve">M03</t>
  </si>
  <si>
    <t xml:space="preserve">Gizlilik</t>
  </si>
  <si>
    <t xml:space="preserve">Gizli Bilgi sona ermeden sonra 3 yıl korunur</t>
  </si>
  <si>
    <t xml:space="preserve">Sözleşme bitiminden sonra 3 yıl</t>
  </si>
  <si>
    <t xml:space="preserve">Standart</t>
  </si>
  <si>
    <t xml:space="preserve">Değişiklik gerekmez — Contoso standardına uygun.</t>
  </si>
  <si>
    <t xml:space="preserve">M03 standart konumla birebir örtüşüyor; sapma yok.</t>
  </si>
  <si>
    <t xml:space="preserve">Onay gerekmez (ekip avukatı dosyalar)</t>
  </si>
  <si>
    <t xml:space="preserve">M08</t>
  </si>
  <si>
    <t xml:space="preserve">Bilgi Güvenliği</t>
  </si>
  <si>
    <t xml:space="preserve">Ayrı bilgi güvenliği eki yok; güvenlik Yüklenici'nin genel politikalarına tabi</t>
  </si>
  <si>
    <t xml:space="preserve">İmzalı Bilgi Güvenliği Eki zorunlu</t>
  </si>
  <si>
    <t xml:space="preserve">İmzalı Bilgi Güvenliği Eki eklensin ve zorunlu tutulsun; ek imzalanmadan gizli veri paylaşılmasın. En fazla kabul: ekin 30 gün içinde tamamlanması.</t>
  </si>
  <si>
    <t xml:space="preserve">M08: ek %57 zorunlu tutuldu; eksiz paylaşım yalnızca %11 tutundu. Bilgi güvenliği eki olmadan gizli veri paylaşımı kırmızı çizgidir.</t>
  </si>
  <si>
    <t xml:space="preserve">M04</t>
  </si>
  <si>
    <t xml:space="preserve">Fesih</t>
  </si>
  <si>
    <t xml:space="preserve">Yüklenici gerekçesiz/tazminatsız derhal feshedebilir; Müşteri 90 gün ihbara tabi (asimetrik)</t>
  </si>
  <si>
    <t xml:space="preserve">30 gün önceden yazılı bildirim (karşılıklı)</t>
  </si>
  <si>
    <t xml:space="preserve">Fesih karşılıklı ve dengeli olsun; her iki taraf 30 gün önceden yazılı bildirimle feshedebilsin. Tek taraflı gerekçesiz derhal fesih kaldırılsın.</t>
  </si>
  <si>
    <t xml:space="preserve">Karşı tarafa tek taraflı derhal fesih hakkı M04 kırmızı çizgisidir; ekip çalışma kuralları karşılıklı/dengeli fesih arar (K06).</t>
  </si>
  <si>
    <t xml:space="preserve">M14</t>
  </si>
  <si>
    <t xml:space="preserve">Münhasırlık</t>
  </si>
  <si>
    <t xml:space="preserve">Süre boyunca + sonrasında 3 yıl aynı kategoride başka tedarikçi yasağı</t>
  </si>
  <si>
    <t xml:space="preserve">Münhasırlık yok</t>
  </si>
  <si>
    <t xml:space="preserve">Münhasırlık kaldırılsın. Zorunluysa en fazla dar kapsamlı ve 6 ay ile sınırlı olsun; sözleşme sonrası dönem tümüyle çıkarılsın.</t>
  </si>
  <si>
    <t xml:space="preserve">M14: 3 yıl münhasırlık yalnızca %8 tutundu; %56 münhasırlık yok, %36 6 ay dar kapsam. Geniş/çok yıllık münhasırlık kırmızı çizgidir.</t>
  </si>
  <si>
    <t xml:space="preserve">M09</t>
  </si>
  <si>
    <t xml:space="preserve">Devir</t>
  </si>
  <si>
    <t xml:space="preserve">Yüklenici, Müşteri onayı olmadan grup şirketlerine devredebilir (tek taraflı)</t>
  </si>
  <si>
    <t xml:space="preserve">Contoso'nun yazılı onayı olmadan devredilemez</t>
  </si>
  <si>
    <t xml:space="preserve">Devir Contoso'nun yazılı onayına bağlansın; grup içi devir en azından önceden yazılı bildirimle ve karşılıklı olsun. Yükümlülükler onaysız devredilemesin.</t>
  </si>
  <si>
    <t xml:space="preserve">M09: grup içi devir kabul edilebilir taviz kapsamındadır; ancak onaysız/tek taraflı devir standarda aykırıdır ve bildirim/onay şartıyla düzeltilir.</t>
  </si>
  <si>
    <t xml:space="preserve">M05</t>
  </si>
  <si>
    <t xml:space="preserve">Uyuşmazlık</t>
  </si>
  <si>
    <t xml:space="preserve">İngiltere mahkemelerinin münhasır yetkisi + İngiliz hukuku</t>
  </si>
  <si>
    <t xml:space="preserve">İstanbul Tahkim Merkezi (ISTAC) tahkimi</t>
  </si>
  <si>
    <t xml:space="preserve">Uyuşmazlıklar İstanbul Tahkim Merkezi (ISTAC) kurallarına göre çözülsün ve Türk hukuku uygulansın. En fazla kabul: İstanbul mahkemeleri.</t>
  </si>
  <si>
    <t xml:space="preserve">M05: yabancı mahkeme yetkisi yalnızca %11 tutundu; %51 İstanbul Tahkim, ayrıca çok sayıda 'Kabul: ISTAC' uzlaşısı. Yabancı mahkeme yetkisi kırmızı çizgidir.</t>
  </si>
  <si>
    <t xml:space="preserve">M11</t>
  </si>
  <si>
    <t xml:space="preserve">Garanti</t>
  </si>
  <si>
    <t xml:space="preserve">Ayıba karşı tekeffül ve garanti tümüyle reddedilmiş</t>
  </si>
  <si>
    <t xml:space="preserve">Teslimden sonra 12 ay garanti</t>
  </si>
  <si>
    <t xml:space="preserve">Teslimden sonra en az 12 ay ayıba karşı tekeffül/garanti sağlansın. En fazla kabul: 6 ay.</t>
  </si>
  <si>
    <t xml:space="preserve">Garanti/ayıp sorumluluğunun tümüyle kaldırılması M11 kırmızı çizgisidir; kontrol listesi yeterli garanti süresi arar (K13).</t>
  </si>
  <si>
    <t xml:space="preserve">M15</t>
  </si>
  <si>
    <t xml:space="preserve">Geçerli Dil</t>
  </si>
  <si>
    <t xml:space="preserve">İngilizce metin esas; Türkçe çeviri yalnızca bilgilendirme amaçlı</t>
  </si>
  <si>
    <t xml:space="preserve">Türkçe asıl metin geçerli</t>
  </si>
  <si>
    <t xml:space="preserve">Türkçe asıl metin geçerli olsun. En fazla kabul: iki dilli metin, çelişkide Türkçe üstün.</t>
  </si>
  <si>
    <t xml:space="preserve">Yabancı dil metninin üstün tutulması M15 kırmızı çizgisidir; ekip üslup kuralları Türkçe asıl metni şart koşar (K16).</t>
  </si>
  <si>
    <t xml:space="preserve">TOPLAM</t>
  </si>
  <si>
    <t xml:space="preserve">SAPMA PUANLAMA ÖLÇEĞİ VE RİSK ENDEKSİ YÖNTEMİ</t>
  </si>
  <si>
    <t xml:space="preserve">Madde risk puanı = Sapma taban puanı × Kritiklik çarpanı. Risk endeksi = 100 × (toplam puan ÷ azami puan).</t>
  </si>
  <si>
    <t xml:space="preserve">1) Sapma seviyesi taban puanı</t>
  </si>
  <si>
    <t xml:space="preserve">Seviye</t>
  </si>
  <si>
    <t xml:space="preserve">Tanım</t>
  </si>
  <si>
    <t xml:space="preserve">Taban Puan</t>
  </si>
  <si>
    <t xml:space="preserve">Taslak, Contoso standart konumuyla örtüşüyor</t>
  </si>
  <si>
    <t xml:space="preserve">0</t>
  </si>
  <si>
    <t xml:space="preserve">Standarttan sapıyor ama kütüphanedeki taviz aralığında</t>
  </si>
  <si>
    <t xml:space="preserve">Kütüphanedeki kırmızı çizgiyi ihlal ediyor</t>
  </si>
  <si>
    <t xml:space="preserve">3</t>
  </si>
  <si>
    <t xml:space="preserve">2) Kritiklik çarpanı (standart madde kütüphanesinden)</t>
  </si>
  <si>
    <t xml:space="preserve">Çarpan</t>
  </si>
  <si>
    <t xml:space="preserve">3) Risk endeksi bandı ve kategori</t>
  </si>
  <si>
    <t xml:space="preserve">Endeks (0–100)</t>
  </si>
  <si>
    <t xml:space="preserve">Kategori</t>
  </si>
  <si>
    <t xml:space="preserve">Kural</t>
  </si>
  <si>
    <t xml:space="preserve">0–20</t>
  </si>
  <si>
    <t xml:space="preserve">Ekip içinde çözülür (SLA 1 iş günü)</t>
  </si>
  <si>
    <t xml:space="preserve">21–45</t>
  </si>
  <si>
    <t xml:space="preserve">Kıdemli avukat onayı (SLA 2 iş günü)</t>
  </si>
  <si>
    <t xml:space="preserve">46–70</t>
  </si>
  <si>
    <t xml:space="preserve">Hukuk Müşaviri (GC) onayı (SLA 3 iş günü)</t>
  </si>
  <si>
    <t xml:space="preserve">71–100</t>
  </si>
  <si>
    <t xml:space="preserve">Kritik</t>
  </si>
  <si>
    <t xml:space="preserve">GC + üst yönetim; ≥3 kırmızı çizgi de otomatik Kritik sayılır</t>
  </si>
  <si>
    <t xml:space="preserve">Not: Bu taslak endeks 62,4 (Yüksek bant) olmakla birlikte 10 kırmızı çizgi nedeniyle Kritik'e yükseltilmiştir.</t>
  </si>
  <si>
    <t xml:space="preserve">GEÇMİŞ REDLINE KARARLARI — MADDE BAZLI SONUÇ DAĞILIMI (n=300)</t>
  </si>
  <si>
    <t xml:space="preserve">Kaynak: gecmis_redline_kararlari.csv. Sonuç payları, önerilen redline'ların ampirik dayanağıdır.</t>
  </si>
  <si>
    <t xml:space="preserve">Kayıt (n)</t>
  </si>
  <si>
    <t xml:space="preserve">Contoso konumu kabul %</t>
  </si>
  <si>
    <t xml:space="preserve">Uzlaşı %</t>
  </si>
  <si>
    <t xml:space="preserve">Karşı taraf lehine %</t>
  </si>
  <si>
    <t xml:space="preserve">En sık Contoso yanıtı</t>
  </si>
  <si>
    <t xml:space="preserve">Uzlaşı: 1,25 kat (17/34)</t>
  </si>
  <si>
    <t xml:space="preserve">Uzlaşı: 60 gün (18/37)</t>
  </si>
  <si>
    <t xml:space="preserve">İstanbul Tahkim (19/37)</t>
  </si>
  <si>
    <t xml:space="preserve">%10 (21/44)</t>
  </si>
  <si>
    <t xml:space="preserve">Contoso'da kalması (24/39)</t>
  </si>
  <si>
    <t xml:space="preserve">Ek zorunlu (16/28)</t>
  </si>
  <si>
    <t xml:space="preserve">Açık onayla yenileme (20/45)</t>
  </si>
  <si>
    <t xml:space="preserve">Münhasırlık yok (20/36)</t>
  </si>
  <si>
    <t xml:space="preserve">EKSİK STANDART MADDELER / KONTROL BOŞLUKLARI</t>
  </si>
  <si>
    <t xml:space="preserve">Taslakta bulunmayan ama Contoso standardının aradığı maddeler. Bunlar risk endeksine dâhil edilmemiş; artık risk olarak izlenmelidir.</t>
  </si>
  <si>
    <t xml:space="preserve">Kod / Kontrol</t>
  </si>
  <si>
    <t xml:space="preserve">Konu</t>
  </si>
  <si>
    <t xml:space="preserve">Durum</t>
  </si>
  <si>
    <t xml:space="preserve">Öneri</t>
  </si>
  <si>
    <t xml:space="preserve">M10</t>
  </si>
  <si>
    <t xml:space="preserve">Mücbir Sebep</t>
  </si>
  <si>
    <t xml:space="preserve">Yok</t>
  </si>
  <si>
    <t xml:space="preserve">Tanımlı haller + 30 gün askı sonrası fesih hakkı eklensin</t>
  </si>
  <si>
    <t xml:space="preserve">M16 / K20</t>
  </si>
  <si>
    <t xml:space="preserve">Denetim Hakkı</t>
  </si>
  <si>
    <t xml:space="preserve">Yılda bir denetim ve raporlama hakkı eklensin</t>
  </si>
  <si>
    <t xml:space="preserve">M13</t>
  </si>
  <si>
    <t xml:space="preserve">Alt Yüklenici</t>
  </si>
  <si>
    <t xml:space="preserve">Alt yüklenici kullanımı Contoso yazılı onayına bağlansın</t>
  </si>
  <si>
    <t xml:space="preserve">K18</t>
  </si>
  <si>
    <t xml:space="preserve">Tanımlar Bölümü</t>
  </si>
  <si>
    <t xml:space="preserve">Yok/eksik</t>
  </si>
  <si>
    <t xml:space="preserve">Tanımlı terimler (Gizli Bilgi, Mücbir Sebep vb.) bölümü eklensin</t>
  </si>
  <si>
    <t xml:space="preserve">K17</t>
  </si>
  <si>
    <t xml:space="preserve">İmza / Temsil</t>
  </si>
  <si>
    <t xml:space="preserve">Doğrulanmadı</t>
  </si>
  <si>
    <t xml:space="preserve">İmza yetkisi ve temsil belgeleri doğrulansın</t>
  </si>
  <si>
    <t xml:space="preserve">K19</t>
  </si>
  <si>
    <t xml:space="preserve">Ekler</t>
  </si>
  <si>
    <t xml:space="preserve">Yalnız Ek-A</t>
  </si>
  <si>
    <t xml:space="preserve">Tüm ekler numaralı ve metne atıflı olmalı (Bilgi Güvenliği Eki dâhil)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</si>
</sst>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%"/>
  </numFmts>
  <fonts count="2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3864"/>
      <name val="Arial"/>
      <family val="0"/>
      <charset val="1"/>
    </font>
    <font>
      <i val="true"/>
      <sz val="9"/>
      <color rgb="FF80808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6"/>
      <color rgb="FFC00000"/>
      <name val="Arial"/>
      <family val="0"/>
      <charset val="1"/>
    </font>
    <font>
      <b val="true"/>
      <sz val="16"/>
      <color rgb="FF1F3864"/>
      <name val="Arial"/>
      <family val="0"/>
      <charset val="1"/>
    </font>
    <font>
      <b val="true"/>
      <sz val="16"/>
      <color rgb="FFBF8F00"/>
      <name val="Arial"/>
      <family val="0"/>
      <charset val="1"/>
    </font>
    <font>
      <b val="true"/>
      <sz val="16"/>
      <color rgb="FF548235"/>
      <name val="Arial"/>
      <family val="0"/>
      <charset val="1"/>
    </font>
    <font>
      <b val="true"/>
      <sz val="11"/>
      <color rgb="FF2E5496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0000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BF8F00"/>
      <name val="Arial"/>
      <family val="0"/>
      <charset val="1"/>
    </font>
    <font>
      <b val="true"/>
      <sz val="10"/>
      <color rgb="FF548235"/>
      <name val="Arial"/>
      <family val="0"/>
      <charset val="1"/>
    </font>
    <font>
      <b val="true"/>
      <sz val="13"/>
      <color rgb="FF1F3864"/>
      <name val="Arial"/>
      <family val="0"/>
      <charset val="1"/>
    </font>
    <font>
      <i val="true"/>
      <sz val="9"/>
      <color rgb="FFC00000"/>
      <name val="Arial"/>
      <family val="0"/>
      <charset val="1"/>
    </font>
    <font>
      <b val="true"/>
      <sz val="12"/>
      <color rgb="FF1F3864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1F3864"/>
        <bgColor rgb="FF333333"/>
      </patternFill>
    </fill>
    <fill>
      <patternFill patternType="solid">
        <fgColor rgb="FFBF8F00"/>
        <bgColor rgb="FFFF6600"/>
      </patternFill>
    </fill>
    <fill>
      <patternFill patternType="solid">
        <fgColor rgb="FF548235"/>
        <bgColor rgb="FF339966"/>
      </patternFill>
    </fill>
    <fill>
      <patternFill patternType="solid">
        <fgColor rgb="FF2E5496"/>
        <bgColor rgb="FF1F3864"/>
      </patternFill>
    </fill>
    <fill>
      <patternFill patternType="solid">
        <fgColor rgb="FFF8D7DA"/>
        <bgColor rgb="FFFDF0D5"/>
      </patternFill>
    </fill>
    <fill>
      <patternFill patternType="solid">
        <fgColor rgb="FFFDF0D5"/>
        <bgColor rgb="FFE2EFDA"/>
      </patternFill>
    </fill>
    <fill>
      <patternFill patternType="solid">
        <fgColor rgb="FFE2EFDA"/>
        <bgColor rgb="FFFDF0D5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4" fillId="7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8" fillId="8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9" fillId="9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9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8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7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BFBFBF"/>
      <rgbColor rgb="FF808080"/>
      <rgbColor rgb="FF9999FF"/>
      <rgbColor rgb="FF993366"/>
      <rgbColor rgb="FFFDF0D5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8D7DA"/>
      <rgbColor rgb="FF3366FF"/>
      <rgbColor rgb="FF33CCCC"/>
      <rgbColor rgb="FF99CC00"/>
      <rgbColor rgb="FFFFCC00"/>
      <rgbColor rgb="FFBF8F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2E549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0"/>
    <col collapsed="false" customWidth="true" hidden="false" outlineLevel="0" max="9" min="2" style="0" width="12"/>
  </cols>
  <sheetData>
    <row r="1" customFormat="false" ht="17.3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3" customFormat="false" ht="15" hidden="false" customHeight="false" outlineLevel="0" collapsed="false">
      <c r="A3" s="2" t="s">
        <v>2</v>
      </c>
    </row>
    <row r="4" customFormat="false" ht="15" hidden="false" customHeight="false" outlineLevel="0" collapsed="false">
      <c r="A4" s="2" t="s">
        <v>3</v>
      </c>
    </row>
    <row r="6" customFormat="false" ht="15" hidden="false" customHeight="false" outlineLevel="0" collapsed="false">
      <c r="A6" s="3" t="s">
        <v>4</v>
      </c>
      <c r="B6" s="3"/>
      <c r="D6" s="3" t="s">
        <v>5</v>
      </c>
      <c r="E6" s="3"/>
      <c r="G6" s="4" t="s">
        <v>6</v>
      </c>
      <c r="H6" s="4"/>
    </row>
    <row r="7" customFormat="false" ht="19.7" hidden="false" customHeight="false" outlineLevel="0" collapsed="false">
      <c r="A7" s="5" t="s">
        <v>7</v>
      </c>
      <c r="B7" s="5"/>
      <c r="D7" s="5" t="s">
        <v>8</v>
      </c>
      <c r="E7" s="5"/>
      <c r="G7" s="6" t="s">
        <v>9</v>
      </c>
      <c r="H7" s="6"/>
    </row>
    <row r="9" customFormat="false" ht="15" hidden="false" customHeight="false" outlineLevel="0" collapsed="false">
      <c r="A9" s="3" t="s">
        <v>10</v>
      </c>
      <c r="B9" s="3"/>
      <c r="D9" s="7" t="s">
        <v>11</v>
      </c>
      <c r="E9" s="7"/>
      <c r="G9" s="8" t="s">
        <v>12</v>
      </c>
      <c r="H9" s="8"/>
    </row>
    <row r="10" customFormat="false" ht="19.7" hidden="false" customHeight="false" outlineLevel="0" collapsed="false">
      <c r="A10" s="5" t="s">
        <v>13</v>
      </c>
      <c r="B10" s="5"/>
      <c r="D10" s="9" t="s">
        <v>14</v>
      </c>
      <c r="E10" s="9"/>
      <c r="G10" s="10" t="s">
        <v>15</v>
      </c>
      <c r="H10" s="10"/>
    </row>
    <row r="13" customFormat="false" ht="15" hidden="false" customHeight="false" outlineLevel="0" collapsed="false">
      <c r="A13" s="11" t="s">
        <v>16</v>
      </c>
    </row>
    <row r="14" customFormat="false" ht="15" hidden="false" customHeight="false" outlineLevel="0" collapsed="false">
      <c r="A14" s="12" t="s">
        <v>17</v>
      </c>
      <c r="C14" s="13" t="n">
        <f aca="false">SUM('Madde Sapma Kütüğü'!J2:J14)</f>
        <v>73</v>
      </c>
    </row>
    <row r="15" customFormat="false" ht="15" hidden="false" customHeight="false" outlineLevel="0" collapsed="false">
      <c r="A15" s="12" t="s">
        <v>18</v>
      </c>
      <c r="C15" s="13" t="n">
        <f aca="false">13*9</f>
        <v>117</v>
      </c>
    </row>
    <row r="16" customFormat="false" ht="15" hidden="false" customHeight="false" outlineLevel="0" collapsed="false">
      <c r="A16" s="12" t="s">
        <v>19</v>
      </c>
      <c r="C16" s="13" t="n">
        <f aca="false">ROUND(100*C14/C15,1)</f>
        <v>62.4</v>
      </c>
    </row>
    <row r="17" customFormat="false" ht="15" hidden="false" customHeight="false" outlineLevel="0" collapsed="false">
      <c r="A17" s="12" t="s">
        <v>20</v>
      </c>
      <c r="C17" s="13" t="n">
        <f aca="false">COUNTIF('Madde Sapma Kütüğü'!G2:G14,"Kırmızı çizgi")</f>
        <v>10</v>
      </c>
    </row>
    <row r="18" customFormat="false" ht="15" hidden="false" customHeight="false" outlineLevel="0" collapsed="false">
      <c r="A18" s="12" t="s">
        <v>21</v>
      </c>
      <c r="C18" s="13" t="str">
        <f aca="false">IF(OR(C17&gt;=3,C16&gt;=71),"Kritik",IF(C16&gt;=46,"Yüksek",IF(C16&gt;=21,"Orta","Düşük")))</f>
        <v>Kritik</v>
      </c>
    </row>
    <row r="21" customFormat="false" ht="15" hidden="false" customHeight="false" outlineLevel="0" collapsed="false">
      <c r="A21" s="11" t="s">
        <v>22</v>
      </c>
    </row>
    <row r="22" customFormat="false" ht="15" hidden="false" customHeight="true" outlineLevel="0" collapsed="false">
      <c r="A22" s="14" t="s">
        <v>23</v>
      </c>
      <c r="B22" s="14"/>
      <c r="C22" s="14"/>
      <c r="D22" s="14"/>
      <c r="E22" s="14"/>
      <c r="F22" s="14"/>
      <c r="G22" s="14"/>
      <c r="H22" s="14"/>
      <c r="I22" s="14"/>
    </row>
    <row r="23" customFormat="false" ht="15" hidden="false" customHeight="true" outlineLevel="0" collapsed="false">
      <c r="A23" s="15" t="s">
        <v>24</v>
      </c>
      <c r="B23" s="15"/>
      <c r="C23" s="15"/>
      <c r="D23" s="15"/>
      <c r="E23" s="15"/>
      <c r="F23" s="15"/>
      <c r="G23" s="15"/>
      <c r="H23" s="15"/>
      <c r="I23" s="15"/>
    </row>
    <row r="24" customFormat="false" ht="15" hidden="false" customHeight="true" outlineLevel="0" collapsed="false">
      <c r="A24" s="15" t="s">
        <v>25</v>
      </c>
      <c r="B24" s="15"/>
      <c r="C24" s="15"/>
      <c r="D24" s="15"/>
      <c r="E24" s="15"/>
      <c r="F24" s="15"/>
      <c r="G24" s="15"/>
      <c r="H24" s="15"/>
      <c r="I24" s="15"/>
    </row>
    <row r="25" customFormat="false" ht="15" hidden="false" customHeight="true" outlineLevel="0" collapsed="false">
      <c r="A25" s="15" t="s">
        <v>26</v>
      </c>
      <c r="B25" s="15"/>
      <c r="C25" s="15"/>
      <c r="D25" s="15"/>
      <c r="E25" s="15"/>
      <c r="F25" s="15"/>
      <c r="G25" s="15"/>
      <c r="H25" s="15"/>
      <c r="I25" s="15"/>
    </row>
    <row r="26" customFormat="false" ht="15" hidden="false" customHeight="true" outlineLevel="0" collapsed="false">
      <c r="A26" s="15" t="s">
        <v>27</v>
      </c>
      <c r="B26" s="15"/>
      <c r="C26" s="15"/>
      <c r="D26" s="15"/>
      <c r="E26" s="15"/>
      <c r="F26" s="15"/>
      <c r="G26" s="15"/>
      <c r="H26" s="15"/>
      <c r="I26" s="15"/>
    </row>
  </sheetData>
  <mergeCells count="17">
    <mergeCell ref="A6:B6"/>
    <mergeCell ref="D6:E6"/>
    <mergeCell ref="G6:H6"/>
    <mergeCell ref="A7:B7"/>
    <mergeCell ref="D7:E7"/>
    <mergeCell ref="G7:H7"/>
    <mergeCell ref="A9:B9"/>
    <mergeCell ref="D9:E9"/>
    <mergeCell ref="G9:H9"/>
    <mergeCell ref="A10:B10"/>
    <mergeCell ref="D10:E10"/>
    <mergeCell ref="G10:H10"/>
    <mergeCell ref="A22:I22"/>
    <mergeCell ref="A23:I23"/>
    <mergeCell ref="A24:I24"/>
    <mergeCell ref="A25:I25"/>
    <mergeCell ref="A26:I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1" topLeftCell="C2" activePane="bottomRight" state="frozen"/>
      <selection pane="topLeft" activeCell="A1" activeCellId="0" sqref="A1"/>
      <selection pane="topRight" activeCell="C1" activeCellId="0" sqref="C1"/>
      <selection pane="bottomLeft" activeCell="A2" activeCellId="0" sqref="A2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7"/>
    <col collapsed="false" customWidth="true" hidden="false" outlineLevel="0" max="3" min="3" style="0" width="20"/>
    <col collapsed="false" customWidth="true" hidden="false" outlineLevel="0" max="4" min="4" style="0" width="9"/>
    <col collapsed="false" customWidth="true" hidden="false" outlineLevel="0" max="5" min="5" style="0" width="34"/>
    <col collapsed="false" customWidth="true" hidden="false" outlineLevel="0" max="6" min="6" style="0" width="28"/>
    <col collapsed="false" customWidth="true" hidden="false" outlineLevel="0" max="7" min="7" style="0" width="16"/>
    <col collapsed="false" customWidth="true" hidden="false" outlineLevel="0" max="8" min="8" style="0" width="8"/>
    <col collapsed="false" customWidth="true" hidden="false" outlineLevel="0" max="10" min="9" style="0" width="9"/>
    <col collapsed="false" customWidth="true" hidden="false" outlineLevel="0" max="11" min="11" style="0" width="40"/>
    <col collapsed="false" customWidth="true" hidden="false" outlineLevel="0" max="12" min="12" style="0" width="42"/>
    <col collapsed="false" customWidth="true" hidden="false" outlineLevel="0" max="13" min="13" style="0" width="26"/>
  </cols>
  <sheetData>
    <row r="1" customFormat="false" ht="39.75" hidden="false" customHeight="true" outlineLevel="0" collapsed="false">
      <c r="A1" s="16" t="s">
        <v>28</v>
      </c>
      <c r="B1" s="16" t="s">
        <v>29</v>
      </c>
      <c r="C1" s="16" t="s">
        <v>30</v>
      </c>
      <c r="D1" s="16" t="s">
        <v>31</v>
      </c>
      <c r="E1" s="16" t="s">
        <v>32</v>
      </c>
      <c r="F1" s="16" t="s">
        <v>33</v>
      </c>
      <c r="G1" s="16" t="s">
        <v>34</v>
      </c>
      <c r="H1" s="16" t="s">
        <v>35</v>
      </c>
      <c r="I1" s="16" t="s">
        <v>36</v>
      </c>
      <c r="J1" s="16" t="s">
        <v>37</v>
      </c>
      <c r="K1" s="16" t="s">
        <v>38</v>
      </c>
      <c r="L1" s="16" t="s">
        <v>39</v>
      </c>
      <c r="M1" s="16" t="s">
        <v>40</v>
      </c>
    </row>
    <row r="2" customFormat="false" ht="46.25" hidden="false" customHeight="false" outlineLevel="0" collapsed="false">
      <c r="A2" s="17" t="n">
        <v>2</v>
      </c>
      <c r="B2" s="17" t="s">
        <v>41</v>
      </c>
      <c r="C2" s="18" t="s">
        <v>42</v>
      </c>
      <c r="D2" s="17" t="s">
        <v>43</v>
      </c>
      <c r="E2" s="18" t="s">
        <v>44</v>
      </c>
      <c r="F2" s="18" t="s">
        <v>45</v>
      </c>
      <c r="G2" s="19" t="s">
        <v>46</v>
      </c>
      <c r="H2" s="20" t="n">
        <v>3</v>
      </c>
      <c r="I2" s="20" t="n">
        <v>1</v>
      </c>
      <c r="J2" s="21" t="n">
        <f aca="false">H2*I2</f>
        <v>3</v>
      </c>
      <c r="K2" s="18" t="s">
        <v>47</v>
      </c>
      <c r="L2" s="18" t="s">
        <v>48</v>
      </c>
      <c r="M2" s="18" t="s">
        <v>49</v>
      </c>
    </row>
    <row r="3" customFormat="false" ht="46.25" hidden="false" customHeight="false" outlineLevel="0" collapsed="false">
      <c r="A3" s="17" t="n">
        <v>3</v>
      </c>
      <c r="B3" s="17" t="s">
        <v>50</v>
      </c>
      <c r="C3" s="18" t="s">
        <v>51</v>
      </c>
      <c r="D3" s="17" t="s">
        <v>52</v>
      </c>
      <c r="E3" s="18" t="s">
        <v>53</v>
      </c>
      <c r="F3" s="18" t="s">
        <v>54</v>
      </c>
      <c r="G3" s="22" t="s">
        <v>55</v>
      </c>
      <c r="H3" s="20" t="n">
        <v>1</v>
      </c>
      <c r="I3" s="20" t="n">
        <v>2</v>
      </c>
      <c r="J3" s="21" t="n">
        <f aca="false">H3*I3</f>
        <v>2</v>
      </c>
      <c r="K3" s="18" t="s">
        <v>56</v>
      </c>
      <c r="L3" s="18" t="s">
        <v>57</v>
      </c>
      <c r="M3" s="18" t="s">
        <v>58</v>
      </c>
    </row>
    <row r="4" customFormat="false" ht="46.25" hidden="false" customHeight="false" outlineLevel="0" collapsed="false">
      <c r="A4" s="17" t="n">
        <v>4</v>
      </c>
      <c r="B4" s="17" t="s">
        <v>59</v>
      </c>
      <c r="C4" s="18" t="s">
        <v>60</v>
      </c>
      <c r="D4" s="17" t="s">
        <v>61</v>
      </c>
      <c r="E4" s="18" t="s">
        <v>62</v>
      </c>
      <c r="F4" s="18" t="s">
        <v>63</v>
      </c>
      <c r="G4" s="19" t="s">
        <v>46</v>
      </c>
      <c r="H4" s="20" t="n">
        <v>3</v>
      </c>
      <c r="I4" s="20" t="n">
        <v>3</v>
      </c>
      <c r="J4" s="21" t="n">
        <f aca="false">H4*I4</f>
        <v>9</v>
      </c>
      <c r="K4" s="18" t="s">
        <v>64</v>
      </c>
      <c r="L4" s="18" t="s">
        <v>65</v>
      </c>
      <c r="M4" s="18" t="s">
        <v>49</v>
      </c>
    </row>
    <row r="5" customFormat="false" ht="35.05" hidden="false" customHeight="false" outlineLevel="0" collapsed="false">
      <c r="A5" s="17" t="n">
        <v>5</v>
      </c>
      <c r="B5" s="17" t="s">
        <v>66</v>
      </c>
      <c r="C5" s="18" t="s">
        <v>67</v>
      </c>
      <c r="D5" s="17" t="s">
        <v>61</v>
      </c>
      <c r="E5" s="18" t="s">
        <v>68</v>
      </c>
      <c r="F5" s="18" t="s">
        <v>69</v>
      </c>
      <c r="G5" s="19" t="s">
        <v>46</v>
      </c>
      <c r="H5" s="20" t="n">
        <v>3</v>
      </c>
      <c r="I5" s="20" t="n">
        <v>3</v>
      </c>
      <c r="J5" s="21" t="n">
        <f aca="false">H5*I5</f>
        <v>9</v>
      </c>
      <c r="K5" s="18" t="s">
        <v>70</v>
      </c>
      <c r="L5" s="18" t="s">
        <v>71</v>
      </c>
      <c r="M5" s="18" t="s">
        <v>49</v>
      </c>
    </row>
    <row r="6" customFormat="false" ht="46.25" hidden="false" customHeight="false" outlineLevel="0" collapsed="false">
      <c r="A6" s="17" t="n">
        <v>6</v>
      </c>
      <c r="B6" s="17" t="s">
        <v>72</v>
      </c>
      <c r="C6" s="18" t="s">
        <v>73</v>
      </c>
      <c r="D6" s="17" t="s">
        <v>61</v>
      </c>
      <c r="E6" s="18" t="s">
        <v>74</v>
      </c>
      <c r="F6" s="18" t="s">
        <v>75</v>
      </c>
      <c r="G6" s="19" t="s">
        <v>46</v>
      </c>
      <c r="H6" s="20" t="n">
        <v>3</v>
      </c>
      <c r="I6" s="20" t="n">
        <v>3</v>
      </c>
      <c r="J6" s="21" t="n">
        <f aca="false">H6*I6</f>
        <v>9</v>
      </c>
      <c r="K6" s="18" t="s">
        <v>76</v>
      </c>
      <c r="L6" s="18" t="s">
        <v>77</v>
      </c>
      <c r="M6" s="18" t="s">
        <v>49</v>
      </c>
    </row>
    <row r="7" customFormat="false" ht="23.85" hidden="false" customHeight="false" outlineLevel="0" collapsed="false">
      <c r="A7" s="17" t="n">
        <v>7</v>
      </c>
      <c r="B7" s="17" t="s">
        <v>78</v>
      </c>
      <c r="C7" s="18" t="s">
        <v>79</v>
      </c>
      <c r="D7" s="17" t="s">
        <v>52</v>
      </c>
      <c r="E7" s="18" t="s">
        <v>80</v>
      </c>
      <c r="F7" s="18" t="s">
        <v>81</v>
      </c>
      <c r="G7" s="23" t="s">
        <v>82</v>
      </c>
      <c r="H7" s="20" t="n">
        <v>0</v>
      </c>
      <c r="I7" s="20" t="n">
        <v>2</v>
      </c>
      <c r="J7" s="21" t="n">
        <f aca="false">H7*I7</f>
        <v>0</v>
      </c>
      <c r="K7" s="18" t="s">
        <v>83</v>
      </c>
      <c r="L7" s="18" t="s">
        <v>84</v>
      </c>
      <c r="M7" s="18" t="s">
        <v>85</v>
      </c>
    </row>
    <row r="8" customFormat="false" ht="46.25" hidden="false" customHeight="false" outlineLevel="0" collapsed="false">
      <c r="A8" s="17" t="n">
        <v>8</v>
      </c>
      <c r="B8" s="17" t="s">
        <v>86</v>
      </c>
      <c r="C8" s="18" t="s">
        <v>87</v>
      </c>
      <c r="D8" s="17" t="s">
        <v>61</v>
      </c>
      <c r="E8" s="18" t="s">
        <v>88</v>
      </c>
      <c r="F8" s="18" t="s">
        <v>89</v>
      </c>
      <c r="G8" s="19" t="s">
        <v>46</v>
      </c>
      <c r="H8" s="20" t="n">
        <v>3</v>
      </c>
      <c r="I8" s="20" t="n">
        <v>3</v>
      </c>
      <c r="J8" s="21" t="n">
        <f aca="false">H8*I8</f>
        <v>9</v>
      </c>
      <c r="K8" s="18" t="s">
        <v>90</v>
      </c>
      <c r="L8" s="18" t="s">
        <v>91</v>
      </c>
      <c r="M8" s="18" t="s">
        <v>49</v>
      </c>
    </row>
    <row r="9" customFormat="false" ht="35.05" hidden="false" customHeight="false" outlineLevel="0" collapsed="false">
      <c r="A9" s="17" t="n">
        <v>9</v>
      </c>
      <c r="B9" s="17" t="s">
        <v>92</v>
      </c>
      <c r="C9" s="18" t="s">
        <v>93</v>
      </c>
      <c r="D9" s="17" t="s">
        <v>52</v>
      </c>
      <c r="E9" s="18" t="s">
        <v>94</v>
      </c>
      <c r="F9" s="18" t="s">
        <v>95</v>
      </c>
      <c r="G9" s="19" t="s">
        <v>46</v>
      </c>
      <c r="H9" s="20" t="n">
        <v>3</v>
      </c>
      <c r="I9" s="20" t="n">
        <v>2</v>
      </c>
      <c r="J9" s="21" t="n">
        <f aca="false">H9*I9</f>
        <v>6</v>
      </c>
      <c r="K9" s="18" t="s">
        <v>96</v>
      </c>
      <c r="L9" s="18" t="s">
        <v>97</v>
      </c>
      <c r="M9" s="18" t="s">
        <v>49</v>
      </c>
    </row>
    <row r="10" customFormat="false" ht="35.05" hidden="false" customHeight="false" outlineLevel="0" collapsed="false">
      <c r="A10" s="17" t="n">
        <v>10</v>
      </c>
      <c r="B10" s="17" t="s">
        <v>98</v>
      </c>
      <c r="C10" s="18" t="s">
        <v>99</v>
      </c>
      <c r="D10" s="17" t="s">
        <v>52</v>
      </c>
      <c r="E10" s="18" t="s">
        <v>100</v>
      </c>
      <c r="F10" s="18" t="s">
        <v>101</v>
      </c>
      <c r="G10" s="19" t="s">
        <v>46</v>
      </c>
      <c r="H10" s="20" t="n">
        <v>3</v>
      </c>
      <c r="I10" s="20" t="n">
        <v>2</v>
      </c>
      <c r="J10" s="21" t="n">
        <f aca="false">H10*I10</f>
        <v>6</v>
      </c>
      <c r="K10" s="18" t="s">
        <v>102</v>
      </c>
      <c r="L10" s="18" t="s">
        <v>103</v>
      </c>
      <c r="M10" s="18" t="s">
        <v>49</v>
      </c>
    </row>
    <row r="11" customFormat="false" ht="46.25" hidden="false" customHeight="false" outlineLevel="0" collapsed="false">
      <c r="A11" s="17" t="n">
        <v>11</v>
      </c>
      <c r="B11" s="17" t="s">
        <v>104</v>
      </c>
      <c r="C11" s="18" t="s">
        <v>105</v>
      </c>
      <c r="D11" s="17" t="s">
        <v>52</v>
      </c>
      <c r="E11" s="18" t="s">
        <v>106</v>
      </c>
      <c r="F11" s="18" t="s">
        <v>107</v>
      </c>
      <c r="G11" s="22" t="s">
        <v>55</v>
      </c>
      <c r="H11" s="20" t="n">
        <v>1</v>
      </c>
      <c r="I11" s="20" t="n">
        <v>2</v>
      </c>
      <c r="J11" s="21" t="n">
        <f aca="false">H11*I11</f>
        <v>2</v>
      </c>
      <c r="K11" s="18" t="s">
        <v>108</v>
      </c>
      <c r="L11" s="18" t="s">
        <v>109</v>
      </c>
      <c r="M11" s="18" t="s">
        <v>58</v>
      </c>
    </row>
    <row r="12" customFormat="false" ht="46.25" hidden="false" customHeight="false" outlineLevel="0" collapsed="false">
      <c r="A12" s="17" t="n">
        <v>12</v>
      </c>
      <c r="B12" s="17" t="s">
        <v>110</v>
      </c>
      <c r="C12" s="18" t="s">
        <v>111</v>
      </c>
      <c r="D12" s="17" t="s">
        <v>61</v>
      </c>
      <c r="E12" s="18" t="s">
        <v>112</v>
      </c>
      <c r="F12" s="18" t="s">
        <v>113</v>
      </c>
      <c r="G12" s="19" t="s">
        <v>46</v>
      </c>
      <c r="H12" s="20" t="n">
        <v>3</v>
      </c>
      <c r="I12" s="20" t="n">
        <v>3</v>
      </c>
      <c r="J12" s="21" t="n">
        <f aca="false">H12*I12</f>
        <v>9</v>
      </c>
      <c r="K12" s="18" t="s">
        <v>114</v>
      </c>
      <c r="L12" s="18" t="s">
        <v>115</v>
      </c>
      <c r="M12" s="18" t="s">
        <v>49</v>
      </c>
    </row>
    <row r="13" customFormat="false" ht="35.05" hidden="false" customHeight="false" outlineLevel="0" collapsed="false">
      <c r="A13" s="17" t="n">
        <v>13</v>
      </c>
      <c r="B13" s="17" t="s">
        <v>116</v>
      </c>
      <c r="C13" s="18" t="s">
        <v>117</v>
      </c>
      <c r="D13" s="17" t="s">
        <v>52</v>
      </c>
      <c r="E13" s="18" t="s">
        <v>118</v>
      </c>
      <c r="F13" s="18" t="s">
        <v>119</v>
      </c>
      <c r="G13" s="19" t="s">
        <v>46</v>
      </c>
      <c r="H13" s="20" t="n">
        <v>3</v>
      </c>
      <c r="I13" s="20" t="n">
        <v>2</v>
      </c>
      <c r="J13" s="21" t="n">
        <f aca="false">H13*I13</f>
        <v>6</v>
      </c>
      <c r="K13" s="18" t="s">
        <v>120</v>
      </c>
      <c r="L13" s="18" t="s">
        <v>121</v>
      </c>
      <c r="M13" s="18" t="s">
        <v>49</v>
      </c>
    </row>
    <row r="14" customFormat="false" ht="35.05" hidden="false" customHeight="false" outlineLevel="0" collapsed="false">
      <c r="A14" s="17" t="n">
        <v>14</v>
      </c>
      <c r="B14" s="17" t="s">
        <v>122</v>
      </c>
      <c r="C14" s="18" t="s">
        <v>123</v>
      </c>
      <c r="D14" s="17" t="s">
        <v>43</v>
      </c>
      <c r="E14" s="18" t="s">
        <v>124</v>
      </c>
      <c r="F14" s="18" t="s">
        <v>125</v>
      </c>
      <c r="G14" s="19" t="s">
        <v>46</v>
      </c>
      <c r="H14" s="20" t="n">
        <v>3</v>
      </c>
      <c r="I14" s="20" t="n">
        <v>1</v>
      </c>
      <c r="J14" s="21" t="n">
        <f aca="false">H14*I14</f>
        <v>3</v>
      </c>
      <c r="K14" s="18" t="s">
        <v>126</v>
      </c>
      <c r="L14" s="18" t="s">
        <v>127</v>
      </c>
      <c r="M14" s="18" t="s">
        <v>49</v>
      </c>
    </row>
    <row r="15" customFormat="false" ht="15" hidden="false" customHeight="false" outlineLevel="0" collapsed="false">
      <c r="A15" s="24" t="s">
        <v>128</v>
      </c>
      <c r="B15" s="24"/>
      <c r="C15" s="24"/>
      <c r="D15" s="24"/>
      <c r="E15" s="24"/>
      <c r="F15" s="24"/>
      <c r="G15" s="24"/>
      <c r="H15" s="24"/>
      <c r="I15" s="24"/>
      <c r="J15" s="25" t="n">
        <f aca="false">SUM(J2:J14)</f>
        <v>73</v>
      </c>
      <c r="K15" s="26"/>
      <c r="L15" s="26"/>
      <c r="M15" s="26"/>
    </row>
  </sheetData>
  <mergeCells count="1">
    <mergeCell ref="A15:I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42"/>
    <col collapsed="false" customWidth="true" hidden="false" outlineLevel="0" max="3" min="3" style="0" width="46"/>
  </cols>
  <sheetData>
    <row r="1" customFormat="false" ht="16.15" hidden="false" customHeight="false" outlineLevel="0" collapsed="false">
      <c r="A1" s="27" t="s">
        <v>129</v>
      </c>
    </row>
    <row r="2" customFormat="false" ht="15" hidden="false" customHeight="false" outlineLevel="0" collapsed="false">
      <c r="A2" s="2" t="s">
        <v>130</v>
      </c>
    </row>
    <row r="4" customFormat="false" ht="15" hidden="false" customHeight="false" outlineLevel="0" collapsed="false">
      <c r="A4" s="11" t="s">
        <v>131</v>
      </c>
    </row>
    <row r="5" customFormat="false" ht="15" hidden="false" customHeight="false" outlineLevel="0" collapsed="false">
      <c r="A5" s="16" t="s">
        <v>132</v>
      </c>
      <c r="B5" s="16" t="s">
        <v>133</v>
      </c>
      <c r="C5" s="16" t="s">
        <v>134</v>
      </c>
    </row>
    <row r="6" customFormat="false" ht="15" hidden="false" customHeight="false" outlineLevel="0" collapsed="false">
      <c r="A6" s="28" t="s">
        <v>82</v>
      </c>
      <c r="B6" s="29" t="s">
        <v>135</v>
      </c>
      <c r="C6" s="29" t="s">
        <v>136</v>
      </c>
    </row>
    <row r="7" customFormat="false" ht="23.85" hidden="false" customHeight="false" outlineLevel="0" collapsed="false">
      <c r="A7" s="30" t="s">
        <v>55</v>
      </c>
      <c r="B7" s="29" t="s">
        <v>137</v>
      </c>
      <c r="C7" s="29" t="s">
        <v>15</v>
      </c>
    </row>
    <row r="8" customFormat="false" ht="15" hidden="false" customHeight="false" outlineLevel="0" collapsed="false">
      <c r="A8" s="31" t="s">
        <v>46</v>
      </c>
      <c r="B8" s="29" t="s">
        <v>138</v>
      </c>
      <c r="C8" s="29" t="s">
        <v>139</v>
      </c>
    </row>
    <row r="10" customFormat="false" ht="15" hidden="false" customHeight="false" outlineLevel="0" collapsed="false">
      <c r="A10" s="11" t="s">
        <v>140</v>
      </c>
    </row>
    <row r="11" customFormat="false" ht="15" hidden="false" customHeight="false" outlineLevel="0" collapsed="false">
      <c r="A11" s="16" t="s">
        <v>31</v>
      </c>
      <c r="B11" s="16" t="s">
        <v>141</v>
      </c>
    </row>
    <row r="12" customFormat="false" ht="15" hidden="false" customHeight="false" outlineLevel="0" collapsed="false">
      <c r="A12" s="29" t="s">
        <v>43</v>
      </c>
      <c r="B12" s="29" t="s">
        <v>15</v>
      </c>
    </row>
    <row r="13" customFormat="false" ht="15" hidden="false" customHeight="false" outlineLevel="0" collapsed="false">
      <c r="A13" s="29" t="s">
        <v>52</v>
      </c>
      <c r="B13" s="29" t="s">
        <v>14</v>
      </c>
    </row>
    <row r="14" customFormat="false" ht="15" hidden="false" customHeight="false" outlineLevel="0" collapsed="false">
      <c r="A14" s="29" t="s">
        <v>61</v>
      </c>
      <c r="B14" s="29" t="s">
        <v>139</v>
      </c>
    </row>
    <row r="17" customFormat="false" ht="15" hidden="false" customHeight="false" outlineLevel="0" collapsed="false">
      <c r="A17" s="11" t="s">
        <v>142</v>
      </c>
    </row>
    <row r="18" customFormat="false" ht="15" hidden="false" customHeight="false" outlineLevel="0" collapsed="false">
      <c r="A18" s="16" t="s">
        <v>143</v>
      </c>
      <c r="B18" s="16" t="s">
        <v>144</v>
      </c>
      <c r="C18" s="16" t="s">
        <v>145</v>
      </c>
    </row>
    <row r="19" customFormat="false" ht="15" hidden="false" customHeight="false" outlineLevel="0" collapsed="false">
      <c r="A19" s="29" t="s">
        <v>146</v>
      </c>
      <c r="B19" s="29" t="s">
        <v>43</v>
      </c>
      <c r="C19" s="29" t="s">
        <v>147</v>
      </c>
    </row>
    <row r="20" customFormat="false" ht="15" hidden="false" customHeight="false" outlineLevel="0" collapsed="false">
      <c r="A20" s="29" t="s">
        <v>148</v>
      </c>
      <c r="B20" s="29" t="s">
        <v>52</v>
      </c>
      <c r="C20" s="29" t="s">
        <v>149</v>
      </c>
    </row>
    <row r="21" customFormat="false" ht="15" hidden="false" customHeight="false" outlineLevel="0" collapsed="false">
      <c r="A21" s="29" t="s">
        <v>150</v>
      </c>
      <c r="B21" s="29" t="s">
        <v>61</v>
      </c>
      <c r="C21" s="29" t="s">
        <v>151</v>
      </c>
    </row>
    <row r="22" customFormat="false" ht="23.85" hidden="false" customHeight="false" outlineLevel="0" collapsed="false">
      <c r="A22" s="29" t="s">
        <v>152</v>
      </c>
      <c r="B22" s="29" t="s">
        <v>153</v>
      </c>
      <c r="C22" s="29" t="s">
        <v>154</v>
      </c>
    </row>
    <row r="24" customFormat="false" ht="15" hidden="false" customHeight="false" outlineLevel="0" collapsed="false">
      <c r="A24" s="32" t="s">
        <v>155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10"/>
    <col collapsed="false" customWidth="true" hidden="false" outlineLevel="0" max="3" min="3" style="0" width="22"/>
    <col collapsed="false" customWidth="true" hidden="false" outlineLevel="0" max="4" min="4" style="0" width="12"/>
    <col collapsed="false" customWidth="true" hidden="false" outlineLevel="0" max="5" min="5" style="0" width="22"/>
    <col collapsed="false" customWidth="true" hidden="false" outlineLevel="0" max="6" min="6" style="0" width="30"/>
  </cols>
  <sheetData>
    <row r="1" customFormat="false" ht="15" hidden="false" customHeight="false" outlineLevel="0" collapsed="false">
      <c r="A1" s="33" t="s">
        <v>156</v>
      </c>
    </row>
    <row r="2" customFormat="false" ht="15" hidden="false" customHeight="false" outlineLevel="0" collapsed="false">
      <c r="A2" s="2" t="s">
        <v>157</v>
      </c>
    </row>
    <row r="4" customFormat="false" ht="23.85" hidden="false" customHeight="false" outlineLevel="0" collapsed="false">
      <c r="A4" s="16" t="s">
        <v>29</v>
      </c>
      <c r="B4" s="16" t="s">
        <v>158</v>
      </c>
      <c r="C4" s="16" t="s">
        <v>159</v>
      </c>
      <c r="D4" s="16" t="s">
        <v>160</v>
      </c>
      <c r="E4" s="16" t="s">
        <v>161</v>
      </c>
      <c r="F4" s="16" t="s">
        <v>162</v>
      </c>
    </row>
    <row r="5" customFormat="false" ht="15" hidden="false" customHeight="false" outlineLevel="0" collapsed="false">
      <c r="A5" s="34" t="s">
        <v>59</v>
      </c>
      <c r="B5" s="35" t="n">
        <v>34</v>
      </c>
      <c r="C5" s="36" t="n">
        <v>0.41</v>
      </c>
      <c r="D5" s="36" t="n">
        <v>0.5</v>
      </c>
      <c r="E5" s="36" t="n">
        <v>0.09</v>
      </c>
      <c r="F5" s="29" t="s">
        <v>163</v>
      </c>
    </row>
    <row r="6" customFormat="false" ht="15" hidden="false" customHeight="false" outlineLevel="0" collapsed="false">
      <c r="A6" s="34" t="s">
        <v>50</v>
      </c>
      <c r="B6" s="35" t="n">
        <v>37</v>
      </c>
      <c r="C6" s="36" t="n">
        <v>0.38</v>
      </c>
      <c r="D6" s="36" t="n">
        <v>0.49</v>
      </c>
      <c r="E6" s="36" t="n">
        <v>0.14</v>
      </c>
      <c r="F6" s="29" t="s">
        <v>164</v>
      </c>
    </row>
    <row r="7" customFormat="false" ht="15" hidden="false" customHeight="false" outlineLevel="0" collapsed="false">
      <c r="A7" s="34" t="s">
        <v>110</v>
      </c>
      <c r="B7" s="35" t="n">
        <v>37</v>
      </c>
      <c r="C7" s="36" t="n">
        <v>0.51</v>
      </c>
      <c r="D7" s="36" t="n">
        <v>0.38</v>
      </c>
      <c r="E7" s="36" t="n">
        <v>0.11</v>
      </c>
      <c r="F7" s="29" t="s">
        <v>165</v>
      </c>
    </row>
    <row r="8" customFormat="false" ht="15" hidden="false" customHeight="false" outlineLevel="0" collapsed="false">
      <c r="A8" s="34" t="s">
        <v>66</v>
      </c>
      <c r="B8" s="35" t="n">
        <v>44</v>
      </c>
      <c r="C8" s="36" t="n">
        <v>0.48</v>
      </c>
      <c r="D8" s="36" t="n">
        <v>0.39</v>
      </c>
      <c r="E8" s="36" t="n">
        <v>0.14</v>
      </c>
      <c r="F8" s="29" t="s">
        <v>166</v>
      </c>
    </row>
    <row r="9" customFormat="false" ht="15" hidden="false" customHeight="false" outlineLevel="0" collapsed="false">
      <c r="A9" s="34" t="s">
        <v>72</v>
      </c>
      <c r="B9" s="35" t="n">
        <v>39</v>
      </c>
      <c r="C9" s="36" t="n">
        <v>0.62</v>
      </c>
      <c r="D9" s="36" t="n">
        <v>0.36</v>
      </c>
      <c r="E9" s="36" t="n">
        <v>0.03</v>
      </c>
      <c r="F9" s="29" t="s">
        <v>167</v>
      </c>
    </row>
    <row r="10" customFormat="false" ht="15" hidden="false" customHeight="false" outlineLevel="0" collapsed="false">
      <c r="A10" s="34" t="s">
        <v>86</v>
      </c>
      <c r="B10" s="35" t="n">
        <v>28</v>
      </c>
      <c r="C10" s="36" t="n">
        <v>0.57</v>
      </c>
      <c r="D10" s="36" t="n">
        <v>0.32</v>
      </c>
      <c r="E10" s="36" t="n">
        <v>0.11</v>
      </c>
      <c r="F10" s="29" t="s">
        <v>168</v>
      </c>
    </row>
    <row r="11" customFormat="false" ht="15" hidden="false" customHeight="false" outlineLevel="0" collapsed="false">
      <c r="A11" s="34" t="s">
        <v>41</v>
      </c>
      <c r="B11" s="35" t="n">
        <v>45</v>
      </c>
      <c r="C11" s="36" t="n">
        <v>0.44</v>
      </c>
      <c r="D11" s="36" t="n">
        <v>0.38</v>
      </c>
      <c r="E11" s="36" t="n">
        <v>0.18</v>
      </c>
      <c r="F11" s="29" t="s">
        <v>169</v>
      </c>
    </row>
    <row r="12" customFormat="false" ht="15" hidden="false" customHeight="false" outlineLevel="0" collapsed="false">
      <c r="A12" s="34" t="s">
        <v>98</v>
      </c>
      <c r="B12" s="35" t="n">
        <v>36</v>
      </c>
      <c r="C12" s="36" t="n">
        <v>0.56</v>
      </c>
      <c r="D12" s="36" t="n">
        <v>0.36</v>
      </c>
      <c r="E12" s="36" t="n">
        <v>0.08</v>
      </c>
      <c r="F12" s="29" t="s">
        <v>170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20"/>
    <col collapsed="false" customWidth="true" hidden="false" outlineLevel="0" max="3" min="3" style="0" width="14"/>
    <col collapsed="false" customWidth="true" hidden="false" outlineLevel="0" max="4" min="4" style="0" width="48"/>
    <col collapsed="false" customWidth="true" hidden="false" outlineLevel="0" max="5" min="5" style="0" width="10"/>
  </cols>
  <sheetData>
    <row r="1" customFormat="false" ht="15" hidden="false" customHeight="false" outlineLevel="0" collapsed="false">
      <c r="A1" s="33" t="s">
        <v>171</v>
      </c>
    </row>
    <row r="2" customFormat="false" ht="15" hidden="false" customHeight="false" outlineLevel="0" collapsed="false">
      <c r="A2" s="2" t="s">
        <v>172</v>
      </c>
    </row>
    <row r="4" customFormat="false" ht="15" hidden="false" customHeight="false" outlineLevel="0" collapsed="false">
      <c r="A4" s="16" t="s">
        <v>173</v>
      </c>
      <c r="B4" s="16" t="s">
        <v>174</v>
      </c>
      <c r="C4" s="16" t="s">
        <v>175</v>
      </c>
      <c r="D4" s="16" t="s">
        <v>176</v>
      </c>
      <c r="E4" s="16" t="s">
        <v>31</v>
      </c>
    </row>
    <row r="5" customFormat="false" ht="15" hidden="false" customHeight="false" outlineLevel="0" collapsed="false">
      <c r="A5" s="34" t="s">
        <v>177</v>
      </c>
      <c r="B5" s="29" t="s">
        <v>178</v>
      </c>
      <c r="C5" s="29" t="s">
        <v>179</v>
      </c>
      <c r="D5" s="29" t="s">
        <v>180</v>
      </c>
      <c r="E5" s="29" t="s">
        <v>52</v>
      </c>
    </row>
    <row r="6" customFormat="false" ht="15" hidden="false" customHeight="false" outlineLevel="0" collapsed="false">
      <c r="A6" s="34" t="s">
        <v>181</v>
      </c>
      <c r="B6" s="29" t="s">
        <v>182</v>
      </c>
      <c r="C6" s="29" t="s">
        <v>179</v>
      </c>
      <c r="D6" s="29" t="s">
        <v>183</v>
      </c>
      <c r="E6" s="29" t="s">
        <v>43</v>
      </c>
    </row>
    <row r="7" customFormat="false" ht="15" hidden="false" customHeight="false" outlineLevel="0" collapsed="false">
      <c r="A7" s="34" t="s">
        <v>184</v>
      </c>
      <c r="B7" s="29" t="s">
        <v>185</v>
      </c>
      <c r="C7" s="29" t="s">
        <v>179</v>
      </c>
      <c r="D7" s="29" t="s">
        <v>186</v>
      </c>
      <c r="E7" s="29" t="s">
        <v>43</v>
      </c>
    </row>
    <row r="8" customFormat="false" ht="23.85" hidden="false" customHeight="false" outlineLevel="0" collapsed="false">
      <c r="A8" s="34" t="s">
        <v>187</v>
      </c>
      <c r="B8" s="29" t="s">
        <v>188</v>
      </c>
      <c r="C8" s="29" t="s">
        <v>189</v>
      </c>
      <c r="D8" s="29" t="s">
        <v>190</v>
      </c>
      <c r="E8" s="29" t="s">
        <v>43</v>
      </c>
    </row>
    <row r="9" customFormat="false" ht="15" hidden="false" customHeight="false" outlineLevel="0" collapsed="false">
      <c r="A9" s="34" t="s">
        <v>191</v>
      </c>
      <c r="B9" s="29" t="s">
        <v>192</v>
      </c>
      <c r="C9" s="29" t="s">
        <v>193</v>
      </c>
      <c r="D9" s="29" t="s">
        <v>194</v>
      </c>
      <c r="E9" s="29" t="s">
        <v>52</v>
      </c>
    </row>
    <row r="10" customFormat="false" ht="23.85" hidden="false" customHeight="false" outlineLevel="0" collapsed="false">
      <c r="A10" s="34" t="s">
        <v>195</v>
      </c>
      <c r="B10" s="29" t="s">
        <v>196</v>
      </c>
      <c r="C10" s="29" t="s">
        <v>197</v>
      </c>
      <c r="D10" s="29" t="s">
        <v>198</v>
      </c>
      <c r="E10" s="29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LibreOffice/25.8.4.2$Linux_X86_64 LibreOffice_project/290daaa01b999472f0c7a3890eb6a550fd74c6df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2026-07-11T12:04:31Z</dcterms:created>
  <dc:creator>openpyxl</dc:creator>
  <dc:description/>
  <dc:language>en-US</dc:language>
  <cp:lastModifiedBy/>
  <dcterms:modified xsi:type="dcterms:W3CDTF">2026-07-11T12:04:31Z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